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CA1F" lockStructure="1"/>
  <bookViews>
    <workbookView xWindow="0" yWindow="0" windowWidth="16380" windowHeight="8190"/>
  </bookViews>
  <sheets>
    <sheet name="EIKI" sheetId="1" r:id="rId1"/>
  </sheets>
  <definedNames>
    <definedName name="data">#REF!</definedName>
    <definedName name="filter">#REF!</definedName>
    <definedName name="index">#REF!</definedName>
  </definedNames>
  <calcPr calcId="145621"/>
</workbook>
</file>

<file path=xl/calcChain.xml><?xml version="1.0" encoding="utf-8"?>
<calcChain xmlns="http://schemas.openxmlformats.org/spreadsheetml/2006/main">
  <c r="H13" i="1" l="1"/>
  <c r="H14" i="1"/>
  <c r="F13" i="1"/>
  <c r="D13" i="1"/>
  <c r="H24" i="1"/>
  <c r="F24" i="1"/>
  <c r="D11" i="1"/>
  <c r="D8" i="1"/>
  <c r="E8" i="1"/>
  <c r="H8" i="1"/>
  <c r="D9" i="1"/>
  <c r="D10" i="1"/>
  <c r="E10" i="1"/>
  <c r="H11" i="1"/>
  <c r="D12" i="1"/>
  <c r="D14" i="1"/>
  <c r="D15" i="1"/>
  <c r="D16" i="1"/>
  <c r="D18" i="1"/>
  <c r="E18" i="1"/>
  <c r="F18" i="1"/>
  <c r="D19" i="1"/>
  <c r="D20" i="1"/>
  <c r="D21" i="1"/>
  <c r="D22" i="1"/>
  <c r="D23" i="1"/>
  <c r="E23" i="1"/>
  <c r="D24" i="1"/>
  <c r="D25" i="1"/>
  <c r="D26" i="1"/>
  <c r="D27" i="1"/>
  <c r="D28" i="1"/>
  <c r="D30" i="1"/>
  <c r="E30" i="1"/>
  <c r="H34" i="1"/>
  <c r="D31" i="1"/>
  <c r="D32" i="1"/>
  <c r="D33" i="1"/>
  <c r="D34" i="1"/>
  <c r="D35" i="1"/>
  <c r="D36" i="1"/>
  <c r="E36" i="1"/>
  <c r="F38" i="1"/>
  <c r="D37" i="1"/>
  <c r="D38" i="1"/>
  <c r="D39" i="1"/>
  <c r="D40" i="1"/>
  <c r="D41" i="1"/>
  <c r="H15" i="1"/>
  <c r="F41" i="1"/>
  <c r="F28" i="1"/>
  <c r="H10" i="1"/>
  <c r="H35" i="1"/>
  <c r="H12" i="1"/>
  <c r="H40" i="1"/>
  <c r="F39" i="1"/>
  <c r="H41" i="1"/>
  <c r="F40" i="1"/>
  <c r="H37" i="1"/>
  <c r="F37" i="1"/>
  <c r="H26" i="1"/>
  <c r="F27" i="1"/>
  <c r="H30" i="1"/>
  <c r="F31" i="1"/>
  <c r="H38" i="1"/>
  <c r="H16" i="1"/>
  <c r="F30" i="1"/>
  <c r="F10" i="1"/>
  <c r="F23" i="1"/>
  <c r="F26" i="1"/>
  <c r="H28" i="1"/>
  <c r="H23" i="1"/>
  <c r="H32" i="1"/>
  <c r="H25" i="1"/>
  <c r="H33" i="1"/>
  <c r="F33" i="1"/>
  <c r="F32" i="1"/>
  <c r="H27" i="1"/>
  <c r="F25" i="1"/>
  <c r="H39" i="1"/>
  <c r="F36" i="1"/>
  <c r="H36" i="1"/>
  <c r="F34" i="1"/>
  <c r="F35" i="1"/>
  <c r="H31" i="1"/>
  <c r="H19" i="1"/>
  <c r="H20" i="1"/>
  <c r="F21" i="1"/>
  <c r="F16" i="1"/>
  <c r="F11" i="1"/>
  <c r="F22" i="1"/>
  <c r="H9" i="1"/>
  <c r="F20" i="1"/>
  <c r="H22" i="1"/>
  <c r="F12" i="1"/>
  <c r="F15" i="1"/>
  <c r="F14" i="1"/>
  <c r="F9" i="1"/>
  <c r="F8" i="1"/>
  <c r="H21" i="1"/>
  <c r="H18" i="1"/>
  <c r="F19" i="1"/>
</calcChain>
</file>

<file path=xl/sharedStrings.xml><?xml version="1.0" encoding="utf-8"?>
<sst xmlns="http://schemas.openxmlformats.org/spreadsheetml/2006/main" count="55" uniqueCount="50">
  <si>
    <t xml:space="preserve">                                    Введите ширину изображения:</t>
  </si>
  <si>
    <t>м</t>
  </si>
  <si>
    <t>Модель</t>
  </si>
  <si>
    <t>Объектив</t>
  </si>
  <si>
    <t>Максимальная ширина</t>
  </si>
  <si>
    <t>Диагональ</t>
  </si>
  <si>
    <t>Расстояние от объектива до экрана</t>
  </si>
  <si>
    <t>Минимум</t>
  </si>
  <si>
    <t>Максимум</t>
  </si>
  <si>
    <t>Min</t>
  </si>
  <si>
    <t>Max</t>
  </si>
  <si>
    <t>Out of Focus</t>
  </si>
  <si>
    <t>Компактные проекторы</t>
  </si>
  <si>
    <t>EK-101X</t>
  </si>
  <si>
    <t>EK-302X</t>
  </si>
  <si>
    <t>EK-100W/110U</t>
  </si>
  <si>
    <t>EK-306U</t>
  </si>
  <si>
    <t>EK-600U</t>
  </si>
  <si>
    <t>Портативные проекторы</t>
  </si>
  <si>
    <t>AH-E21010</t>
  </si>
  <si>
    <t>AH-E22010</t>
  </si>
  <si>
    <t>AH-E22020</t>
  </si>
  <si>
    <t>AH-E23010</t>
  </si>
  <si>
    <t>AH-E23020</t>
  </si>
  <si>
    <t>EK-623U</t>
  </si>
  <si>
    <t>AH-A25010</t>
  </si>
  <si>
    <t>EK-625U</t>
  </si>
  <si>
    <t>AH-A22010</t>
  </si>
  <si>
    <t>AH-A22020</t>
  </si>
  <si>
    <t>AH-A22040</t>
  </si>
  <si>
    <t>AH-A21010</t>
  </si>
  <si>
    <t>AH-A23010</t>
  </si>
  <si>
    <t>Стационарные проекторы</t>
  </si>
  <si>
    <t>EK-815U</t>
  </si>
  <si>
    <t>EK-820U</t>
  </si>
  <si>
    <t>AH-A22050</t>
  </si>
  <si>
    <t>EK-800U</t>
  </si>
  <si>
    <t>AH-B22010</t>
  </si>
  <si>
    <t>AH-B22020</t>
  </si>
  <si>
    <t>AH-B22030</t>
  </si>
  <si>
    <t>AH-B21010</t>
  </si>
  <si>
    <t>AH-B24010</t>
  </si>
  <si>
    <t>AH-B23010</t>
  </si>
  <si>
    <t>EK-309W/308U</t>
  </si>
  <si>
    <t>EK-355U</t>
  </si>
  <si>
    <t>EK-121W/120U</t>
  </si>
  <si>
    <t>EK-812U</t>
  </si>
  <si>
    <t>EK-818U</t>
  </si>
  <si>
    <t>EK-450U</t>
  </si>
  <si>
    <t>EK-510U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</si>
</sst>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&quot; м&quot;"/>
  </numFmts>
  <fonts count="17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ＭＳ Ｐゴシック"/>
      <family val="2"/>
      <charset val="128"/>
    </font>
    <font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4"/>
      <color indexed="10"/>
      <name val="Arial Black"/>
      <family val="2"/>
      <charset val="204"/>
    </font>
    <font>
      <b/>
      <sz val="12"/>
      <name val="Arial"/>
      <family val="2"/>
      <charset val="204"/>
    </font>
    <font>
      <b/>
      <sz val="12"/>
      <color indexed="17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8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sz val="8"/>
      <color indexed="9"/>
      <name val="Arial Cyr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</fills>
  <borders count="4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/>
      <right style="medium">
        <color indexed="10"/>
      </right>
      <top/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medium">
        <color indexed="10"/>
      </left>
      <right/>
      <top/>
      <bottom style="thin">
        <color indexed="10"/>
      </bottom>
      <diagonal/>
    </border>
    <border>
      <left style="medium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/>
      <top style="thin">
        <color indexed="9"/>
      </top>
      <bottom/>
      <diagonal/>
    </border>
    <border>
      <left style="medium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10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10"/>
      </top>
      <bottom style="thin">
        <color indexed="9"/>
      </bottom>
      <diagonal/>
    </border>
    <border>
      <left style="medium">
        <color indexed="10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10"/>
      </bottom>
      <diagonal/>
    </border>
    <border>
      <left style="medium">
        <color indexed="10"/>
      </left>
      <right/>
      <top style="medium">
        <color indexed="9"/>
      </top>
      <bottom/>
      <diagonal/>
    </border>
    <border>
      <left style="medium">
        <color indexed="10"/>
      </left>
      <right/>
      <top/>
      <bottom style="thin">
        <color indexed="8"/>
      </bottom>
      <diagonal/>
    </border>
    <border>
      <left/>
      <right/>
      <top style="medium">
        <color indexed="10"/>
      </top>
      <bottom/>
      <diagonal/>
    </border>
    <border>
      <left/>
      <right style="thin">
        <color indexed="10"/>
      </right>
      <top/>
      <bottom/>
      <diagonal/>
    </border>
    <border>
      <left style="medium">
        <color indexed="10"/>
      </left>
      <right style="thin">
        <color indexed="10"/>
      </right>
      <top style="medium">
        <color indexed="10"/>
      </top>
      <bottom/>
      <diagonal/>
    </border>
    <border>
      <left style="thin">
        <color indexed="10"/>
      </left>
      <right style="thin">
        <color indexed="10"/>
      </right>
      <top style="medium">
        <color indexed="10"/>
      </top>
      <bottom/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medium">
        <color indexed="10"/>
      </right>
      <top style="thin">
        <color indexed="10"/>
      </top>
      <bottom/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thin">
        <color indexed="9"/>
      </bottom>
      <diagonal/>
    </border>
    <border>
      <left/>
      <right style="medium">
        <color indexed="10"/>
      </right>
      <top/>
      <bottom style="thin">
        <color indexed="9"/>
      </bottom>
      <diagonal/>
    </border>
    <border>
      <left/>
      <right/>
      <top style="thin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medium">
        <color indexed="10"/>
      </right>
      <top style="thin">
        <color indexed="9"/>
      </top>
      <bottom/>
      <diagonal/>
    </border>
    <border>
      <left style="medium">
        <color indexed="10"/>
      </left>
      <right/>
      <top style="thin">
        <color indexed="10"/>
      </top>
      <bottom style="thin">
        <color theme="0"/>
      </bottom>
      <diagonal/>
    </border>
    <border>
      <left/>
      <right/>
      <top style="thin">
        <color indexed="10"/>
      </top>
      <bottom style="thin">
        <color theme="0"/>
      </bottom>
      <diagonal/>
    </border>
    <border>
      <left/>
      <right/>
      <top style="thin">
        <color indexed="8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10"/>
      </right>
      <top/>
      <bottom style="thin">
        <color theme="0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1" fillId="0" borderId="0"/>
    <xf numFmtId="0" fontId="16" fillId="0" borderId="0"/>
    <xf numFmtId="0" fontId="3" fillId="0" borderId="0"/>
    <xf numFmtId="0" fontId="16" fillId="0" borderId="0"/>
  </cellStyleXfs>
  <cellXfs count="82">
    <xf numFmtId="0" fontId="0" fillId="0" borderId="0" xfId="0"/>
    <xf numFmtId="0" fontId="3" fillId="0" borderId="0" xfId="5" applyAlignment="1" applyProtection="1">
      <alignment horizontal="left"/>
    </xf>
    <xf numFmtId="0" fontId="3" fillId="0" borderId="0" xfId="5" applyProtection="1"/>
    <xf numFmtId="0" fontId="4" fillId="0" borderId="0" xfId="0" applyFont="1" applyProtection="1"/>
    <xf numFmtId="0" fontId="5" fillId="0" borderId="0" xfId="5" applyFont="1" applyBorder="1" applyProtection="1"/>
    <xf numFmtId="0" fontId="5" fillId="0" borderId="0" xfId="5" applyFont="1" applyProtection="1"/>
    <xf numFmtId="0" fontId="3" fillId="0" borderId="1" xfId="5" applyBorder="1" applyAlignment="1" applyProtection="1">
      <alignment horizontal="left"/>
    </xf>
    <xf numFmtId="0" fontId="6" fillId="0" borderId="2" xfId="5" applyFont="1" applyBorder="1" applyAlignment="1" applyProtection="1">
      <alignment vertical="center"/>
    </xf>
    <xf numFmtId="0" fontId="6" fillId="0" borderId="3" xfId="5" applyFont="1" applyBorder="1" applyAlignment="1" applyProtection="1">
      <alignment vertical="center"/>
    </xf>
    <xf numFmtId="0" fontId="6" fillId="0" borderId="4" xfId="5" applyFont="1" applyBorder="1" applyAlignment="1" applyProtection="1">
      <alignment vertical="center"/>
    </xf>
    <xf numFmtId="0" fontId="6" fillId="0" borderId="0" xfId="5" applyFont="1" applyBorder="1" applyAlignment="1" applyProtection="1">
      <alignment vertical="center"/>
    </xf>
    <xf numFmtId="4" fontId="8" fillId="0" borderId="5" xfId="5" applyNumberFormat="1" applyFont="1" applyBorder="1" applyAlignment="1" applyProtection="1">
      <alignment horizontal="center"/>
      <protection locked="0"/>
    </xf>
    <xf numFmtId="0" fontId="9" fillId="0" borderId="6" xfId="5" applyFont="1" applyBorder="1" applyProtection="1"/>
    <xf numFmtId="0" fontId="0" fillId="0" borderId="0" xfId="5" applyFont="1" applyProtection="1"/>
    <xf numFmtId="0" fontId="0" fillId="0" borderId="0" xfId="5" applyFont="1" applyAlignment="1" applyProtection="1">
      <alignment horizontal="left"/>
    </xf>
    <xf numFmtId="0" fontId="3" fillId="0" borderId="0" xfId="5" applyBorder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5" fillId="0" borderId="0" xfId="5" applyFont="1" applyBorder="1" applyAlignment="1" applyProtection="1">
      <alignment horizontal="center"/>
    </xf>
    <xf numFmtId="0" fontId="5" fillId="0" borderId="0" xfId="5" applyFont="1" applyAlignment="1" applyProtection="1">
      <alignment horizontal="center"/>
    </xf>
    <xf numFmtId="0" fontId="12" fillId="2" borderId="7" xfId="2" applyFont="1" applyFill="1" applyBorder="1" applyAlignment="1" applyProtection="1">
      <alignment vertical="center"/>
      <protection hidden="1"/>
    </xf>
    <xf numFmtId="0" fontId="13" fillId="2" borderId="8" xfId="5" applyFont="1" applyFill="1" applyBorder="1" applyProtection="1">
      <protection hidden="1"/>
    </xf>
    <xf numFmtId="0" fontId="12" fillId="2" borderId="9" xfId="2" applyFont="1" applyFill="1" applyBorder="1" applyAlignment="1" applyProtection="1">
      <alignment horizontal="center" vertical="center"/>
      <protection hidden="1"/>
    </xf>
    <xf numFmtId="0" fontId="3" fillId="0" borderId="10" xfId="5" applyBorder="1" applyAlignment="1" applyProtection="1">
      <alignment horizontal="left"/>
    </xf>
    <xf numFmtId="0" fontId="12" fillId="2" borderId="8" xfId="2" applyFont="1" applyFill="1" applyBorder="1" applyAlignment="1" applyProtection="1">
      <alignment vertical="center"/>
      <protection hidden="1"/>
    </xf>
    <xf numFmtId="0" fontId="13" fillId="2" borderId="8" xfId="0" applyFont="1" applyFill="1" applyBorder="1" applyProtection="1">
      <protection hidden="1"/>
    </xf>
    <xf numFmtId="0" fontId="13" fillId="2" borderId="11" xfId="0" applyFont="1" applyFill="1" applyBorder="1" applyProtection="1">
      <protection hidden="1"/>
    </xf>
    <xf numFmtId="0" fontId="12" fillId="2" borderId="12" xfId="2" applyFont="1" applyFill="1" applyBorder="1" applyAlignment="1" applyProtection="1">
      <alignment vertical="center"/>
      <protection hidden="1"/>
    </xf>
    <xf numFmtId="0" fontId="12" fillId="2" borderId="2" xfId="2" applyFont="1" applyFill="1" applyBorder="1" applyAlignment="1" applyProtection="1">
      <alignment horizontal="center" vertical="center"/>
      <protection hidden="1"/>
    </xf>
    <xf numFmtId="0" fontId="12" fillId="2" borderId="13" xfId="2" applyFont="1" applyFill="1" applyBorder="1" applyAlignment="1" applyProtection="1">
      <alignment vertical="center"/>
      <protection hidden="1"/>
    </xf>
    <xf numFmtId="0" fontId="13" fillId="2" borderId="14" xfId="5" applyFont="1" applyFill="1" applyBorder="1" applyProtection="1">
      <protection hidden="1"/>
    </xf>
    <xf numFmtId="0" fontId="12" fillId="2" borderId="15" xfId="2" applyFont="1" applyFill="1" applyBorder="1" applyAlignment="1" applyProtection="1">
      <alignment horizontal="center" vertical="center"/>
      <protection hidden="1"/>
    </xf>
    <xf numFmtId="0" fontId="12" fillId="2" borderId="16" xfId="2" applyFont="1" applyFill="1" applyBorder="1" applyAlignment="1" applyProtection="1">
      <alignment vertical="top" wrapText="1"/>
      <protection hidden="1"/>
    </xf>
    <xf numFmtId="0" fontId="12" fillId="2" borderId="0" xfId="2" applyFont="1" applyFill="1" applyBorder="1" applyAlignment="1" applyProtection="1">
      <alignment horizontal="center" vertical="center"/>
      <protection hidden="1"/>
    </xf>
    <xf numFmtId="0" fontId="12" fillId="2" borderId="17" xfId="2" applyFont="1" applyFill="1" applyBorder="1" applyAlignment="1" applyProtection="1">
      <alignment horizontal="center" vertical="center"/>
      <protection hidden="1"/>
    </xf>
    <xf numFmtId="0" fontId="12" fillId="2" borderId="18" xfId="2" applyFont="1" applyFill="1" applyBorder="1" applyAlignment="1" applyProtection="1">
      <alignment horizontal="left" vertical="top" wrapText="1"/>
      <protection hidden="1"/>
    </xf>
    <xf numFmtId="0" fontId="12" fillId="2" borderId="19" xfId="2" applyFont="1" applyFill="1" applyBorder="1" applyAlignment="1" applyProtection="1">
      <alignment horizontal="center" vertical="center"/>
      <protection hidden="1"/>
    </xf>
    <xf numFmtId="0" fontId="13" fillId="2" borderId="20" xfId="5" applyFont="1" applyFill="1" applyBorder="1" applyProtection="1">
      <protection hidden="1"/>
    </xf>
    <xf numFmtId="0" fontId="12" fillId="2" borderId="21" xfId="2" applyFont="1" applyFill="1" applyBorder="1" applyAlignment="1" applyProtection="1">
      <alignment vertical="top" wrapText="1"/>
      <protection hidden="1"/>
    </xf>
    <xf numFmtId="0" fontId="4" fillId="0" borderId="0" xfId="0" applyFont="1" applyBorder="1" applyProtection="1"/>
    <xf numFmtId="0" fontId="13" fillId="2" borderId="22" xfId="5" applyFont="1" applyFill="1" applyBorder="1" applyProtection="1">
      <protection hidden="1"/>
    </xf>
    <xf numFmtId="0" fontId="13" fillId="2" borderId="20" xfId="0" applyFont="1" applyFill="1" applyBorder="1" applyProtection="1">
      <protection hidden="1"/>
    </xf>
    <xf numFmtId="0" fontId="12" fillId="2" borderId="18" xfId="2" applyFont="1" applyFill="1" applyBorder="1" applyAlignment="1" applyProtection="1">
      <alignment vertical="top" wrapText="1"/>
      <protection hidden="1"/>
    </xf>
    <xf numFmtId="0" fontId="12" fillId="2" borderId="23" xfId="2" applyFont="1" applyFill="1" applyBorder="1" applyAlignment="1" applyProtection="1">
      <alignment vertical="top" wrapText="1"/>
      <protection hidden="1"/>
    </xf>
    <xf numFmtId="0" fontId="12" fillId="2" borderId="16" xfId="0" applyFont="1" applyFill="1" applyBorder="1" applyAlignment="1" applyProtection="1">
      <alignment vertical="top" wrapText="1"/>
      <protection hidden="1"/>
    </xf>
    <xf numFmtId="0" fontId="13" fillId="2" borderId="22" xfId="0" applyFont="1" applyFill="1" applyBorder="1" applyProtection="1">
      <protection hidden="1"/>
    </xf>
    <xf numFmtId="0" fontId="12" fillId="2" borderId="21" xfId="0" applyFont="1" applyFill="1" applyBorder="1" applyAlignment="1" applyProtection="1">
      <alignment vertical="top" wrapText="1"/>
      <protection hidden="1"/>
    </xf>
    <xf numFmtId="0" fontId="12" fillId="2" borderId="24" xfId="2" applyFont="1" applyFill="1" applyBorder="1" applyAlignment="1" applyProtection="1">
      <alignment vertical="top" wrapText="1"/>
      <protection hidden="1"/>
    </xf>
    <xf numFmtId="0" fontId="13" fillId="2" borderId="14" xfId="0" applyFont="1" applyFill="1" applyBorder="1" applyProtection="1">
      <protection hidden="1"/>
    </xf>
    <xf numFmtId="0" fontId="0" fillId="0" borderId="25" xfId="5" applyFont="1" applyBorder="1" applyAlignment="1" applyProtection="1">
      <alignment horizontal="left"/>
    </xf>
    <xf numFmtId="0" fontId="0" fillId="0" borderId="25" xfId="5" applyFont="1" applyBorder="1" applyProtection="1"/>
    <xf numFmtId="0" fontId="10" fillId="0" borderId="0" xfId="0" applyFont="1" applyBorder="1" applyProtection="1"/>
    <xf numFmtId="2" fontId="15" fillId="0" borderId="0" xfId="5" applyNumberFormat="1" applyFont="1" applyAlignment="1" applyProtection="1">
      <alignment horizontal="left"/>
    </xf>
    <xf numFmtId="0" fontId="12" fillId="2" borderId="41" xfId="2" applyFont="1" applyFill="1" applyBorder="1" applyAlignment="1" applyProtection="1">
      <alignment vertical="center"/>
      <protection hidden="1"/>
    </xf>
    <xf numFmtId="0" fontId="13" fillId="2" borderId="42" xfId="5" applyFont="1" applyFill="1" applyBorder="1" applyProtection="1">
      <protection hidden="1"/>
    </xf>
    <xf numFmtId="0" fontId="12" fillId="2" borderId="43" xfId="2" applyFont="1" applyFill="1" applyBorder="1" applyAlignment="1" applyProtection="1">
      <alignment horizontal="center" vertical="center"/>
      <protection hidden="1"/>
    </xf>
    <xf numFmtId="164" fontId="14" fillId="2" borderId="10" xfId="0" applyNumberFormat="1" applyFont="1" applyFill="1" applyBorder="1" applyAlignment="1" applyProtection="1">
      <alignment horizontal="center"/>
      <protection hidden="1"/>
    </xf>
    <xf numFmtId="164" fontId="14" fillId="2" borderId="0" xfId="0" applyNumberFormat="1" applyFont="1" applyFill="1" applyBorder="1" applyAlignment="1" applyProtection="1">
      <alignment horizontal="center"/>
      <protection hidden="1"/>
    </xf>
    <xf numFmtId="0" fontId="11" fillId="2" borderId="38" xfId="5" applyFont="1" applyFill="1" applyBorder="1" applyAlignment="1" applyProtection="1">
      <alignment horizontal="center" vertical="center"/>
      <protection hidden="1"/>
    </xf>
    <xf numFmtId="0" fontId="14" fillId="2" borderId="35" xfId="5" applyFont="1" applyFill="1" applyBorder="1" applyAlignment="1" applyProtection="1">
      <alignment horizontal="center" vertical="center"/>
      <protection hidden="1"/>
    </xf>
    <xf numFmtId="0" fontId="14" fillId="2" borderId="15" xfId="0" applyFont="1" applyFill="1" applyBorder="1" applyAlignment="1" applyProtection="1">
      <alignment horizontal="center" vertical="center"/>
      <protection hidden="1"/>
    </xf>
    <xf numFmtId="164" fontId="14" fillId="2" borderId="15" xfId="0" applyNumberFormat="1" applyFont="1" applyFill="1" applyBorder="1" applyAlignment="1" applyProtection="1">
      <alignment horizontal="center"/>
      <protection hidden="1"/>
    </xf>
    <xf numFmtId="164" fontId="14" fillId="2" borderId="40" xfId="0" applyNumberFormat="1" applyFont="1" applyFill="1" applyBorder="1" applyAlignment="1" applyProtection="1">
      <alignment horizontal="center"/>
      <protection hidden="1"/>
    </xf>
    <xf numFmtId="164" fontId="14" fillId="2" borderId="19" xfId="0" applyNumberFormat="1" applyFont="1" applyFill="1" applyBorder="1" applyAlignment="1" applyProtection="1">
      <alignment horizontal="center"/>
      <protection hidden="1"/>
    </xf>
    <xf numFmtId="164" fontId="14" fillId="2" borderId="36" xfId="0" applyNumberFormat="1" applyFont="1" applyFill="1" applyBorder="1" applyAlignment="1" applyProtection="1">
      <alignment horizontal="center"/>
      <protection hidden="1"/>
    </xf>
    <xf numFmtId="0" fontId="14" fillId="2" borderId="37" xfId="5" applyFont="1" applyFill="1" applyBorder="1" applyAlignment="1" applyProtection="1">
      <alignment horizontal="center" vertical="center"/>
      <protection hidden="1"/>
    </xf>
    <xf numFmtId="0" fontId="14" fillId="2" borderId="39" xfId="0" applyFont="1" applyFill="1" applyBorder="1" applyAlignment="1" applyProtection="1">
      <alignment horizontal="center" vertical="center"/>
      <protection hidden="1"/>
    </xf>
    <xf numFmtId="164" fontId="14" fillId="2" borderId="15" xfId="4" applyNumberFormat="1" applyFont="1" applyFill="1" applyBorder="1" applyAlignment="1" applyProtection="1">
      <alignment horizontal="center"/>
      <protection hidden="1"/>
    </xf>
    <xf numFmtId="164" fontId="14" fillId="2" borderId="40" xfId="5" applyNumberFormat="1" applyFont="1" applyFill="1" applyBorder="1" applyAlignment="1" applyProtection="1">
      <alignment horizontal="center"/>
      <protection hidden="1"/>
    </xf>
    <xf numFmtId="0" fontId="11" fillId="2" borderId="32" xfId="5" applyFont="1" applyFill="1" applyBorder="1" applyAlignment="1" applyProtection="1">
      <alignment horizontal="center" vertical="center"/>
      <protection hidden="1"/>
    </xf>
    <xf numFmtId="0" fontId="11" fillId="2" borderId="33" xfId="5" applyFont="1" applyFill="1" applyBorder="1" applyAlignment="1" applyProtection="1">
      <alignment horizontal="center" vertical="center"/>
      <protection hidden="1"/>
    </xf>
    <xf numFmtId="0" fontId="11" fillId="2" borderId="34" xfId="5" applyFont="1" applyFill="1" applyBorder="1" applyAlignment="1" applyProtection="1">
      <alignment horizontal="center" vertical="center"/>
      <protection hidden="1"/>
    </xf>
    <xf numFmtId="164" fontId="14" fillId="2" borderId="0" xfId="4" applyNumberFormat="1" applyFont="1" applyFill="1" applyBorder="1" applyAlignment="1" applyProtection="1">
      <alignment horizontal="center"/>
      <protection hidden="1"/>
    </xf>
    <xf numFmtId="164" fontId="14" fillId="2" borderId="10" xfId="5" applyNumberFormat="1" applyFont="1" applyFill="1" applyBorder="1" applyAlignment="1" applyProtection="1">
      <alignment horizontal="center"/>
      <protection hidden="1"/>
    </xf>
    <xf numFmtId="164" fontId="14" fillId="2" borderId="44" xfId="4" applyNumberFormat="1" applyFont="1" applyFill="1" applyBorder="1" applyAlignment="1" applyProtection="1">
      <alignment horizontal="center"/>
      <protection hidden="1"/>
    </xf>
    <xf numFmtId="164" fontId="14" fillId="2" borderId="45" xfId="5" applyNumberFormat="1" applyFont="1" applyFill="1" applyBorder="1" applyAlignment="1" applyProtection="1">
      <alignment horizontal="center"/>
      <protection hidden="1"/>
    </xf>
    <xf numFmtId="0" fontId="7" fillId="0" borderId="26" xfId="5" applyFont="1" applyBorder="1" applyAlignment="1" applyProtection="1">
      <alignment horizontal="center"/>
    </xf>
    <xf numFmtId="0" fontId="10" fillId="3" borderId="27" xfId="5" applyFont="1" applyFill="1" applyBorder="1" applyAlignment="1" applyProtection="1">
      <alignment horizontal="center" vertical="center"/>
      <protection hidden="1"/>
    </xf>
    <xf numFmtId="0" fontId="10" fillId="3" borderId="28" xfId="5" applyFont="1" applyFill="1" applyBorder="1" applyAlignment="1" applyProtection="1">
      <alignment horizontal="center" vertical="center"/>
      <protection hidden="1"/>
    </xf>
    <xf numFmtId="0" fontId="10" fillId="3" borderId="28" xfId="5" applyFont="1" applyFill="1" applyBorder="1" applyAlignment="1" applyProtection="1">
      <alignment horizontal="center" vertical="center" wrapText="1"/>
      <protection hidden="1"/>
    </xf>
    <xf numFmtId="0" fontId="10" fillId="3" borderId="29" xfId="5" applyFont="1" applyFill="1" applyBorder="1" applyAlignment="1" applyProtection="1">
      <alignment horizontal="center" vertical="center"/>
      <protection hidden="1"/>
    </xf>
    <xf numFmtId="0" fontId="10" fillId="3" borderId="30" xfId="5" applyFont="1" applyFill="1" applyBorder="1" applyAlignment="1" applyProtection="1">
      <alignment horizontal="center" vertical="center"/>
      <protection hidden="1"/>
    </xf>
    <xf numFmtId="0" fontId="10" fillId="3" borderId="31" xfId="5" applyFont="1" applyFill="1" applyBorder="1" applyAlignment="1" applyProtection="1">
      <alignment horizontal="center" vertical="center"/>
      <protection hidden="1"/>
    </xf>
  </cellXfs>
  <cellStyles count="7">
    <cellStyle name="Normal" xfId="1"/>
    <cellStyle name="normální_List1" xfId="2"/>
    <cellStyle name="Обычный" xfId="0" builtinId="0"/>
    <cellStyle name="Обычный 2" xfId="3"/>
    <cellStyle name="Обычный_scanoffice" xfId="4"/>
    <cellStyle name="Обычный_Книга1" xfId="5"/>
    <cellStyle name="Стиль 1" xfId="6"/>
  </cellStyles>
  <dxfs count="22">
    <dxf>
      <font>
        <b val="0"/>
        <i val="0"/>
        <condense val="0"/>
        <extend val="0"/>
        <color indexed="8"/>
      </font>
      <fill>
        <patternFill patternType="solid">
          <fgColor indexed="51"/>
          <bgColor indexed="50"/>
        </patternFill>
      </fill>
      <border>
        <left/>
        <right/>
        <top/>
        <bottom style="thin">
          <color indexed="9"/>
        </bottom>
      </border>
    </dxf>
    <dxf>
      <font>
        <b val="0"/>
        <i val="0"/>
        <condense val="0"/>
        <extend val="0"/>
        <color indexed="8"/>
      </font>
      <fill>
        <patternFill patternType="solid">
          <fgColor indexed="51"/>
          <bgColor indexed="50"/>
        </patternFill>
      </fill>
      <border>
        <left/>
        <right/>
        <top/>
        <bottom style="thin">
          <color indexed="9"/>
        </bottom>
      </border>
    </dxf>
    <dxf>
      <font>
        <b val="0"/>
        <i val="0"/>
        <condense val="0"/>
        <extend val="0"/>
        <color indexed="8"/>
      </font>
      <fill>
        <patternFill patternType="solid">
          <fgColor indexed="51"/>
          <bgColor indexed="50"/>
        </patternFill>
      </fill>
      <border>
        <left/>
        <right/>
        <top/>
        <bottom style="thin">
          <color indexed="9"/>
        </bottom>
      </border>
    </dxf>
    <dxf>
      <font>
        <b val="0"/>
        <i val="0"/>
        <condense val="0"/>
        <extend val="0"/>
        <color indexed="8"/>
      </font>
      <fill>
        <patternFill patternType="solid">
          <fgColor indexed="51"/>
          <bgColor indexed="50"/>
        </patternFill>
      </fill>
      <border>
        <left/>
        <right/>
        <top/>
        <bottom style="thin">
          <color indexed="9"/>
        </bottom>
      </border>
    </dxf>
    <dxf>
      <font>
        <b val="0"/>
        <i val="0"/>
        <condense val="0"/>
        <extend val="0"/>
        <color indexed="8"/>
      </font>
      <fill>
        <patternFill patternType="solid">
          <fgColor indexed="51"/>
          <bgColor indexed="50"/>
        </patternFill>
      </fill>
      <border>
        <left/>
        <right/>
        <top/>
        <bottom style="thin">
          <color indexed="9"/>
        </bottom>
      </border>
    </dxf>
    <dxf>
      <font>
        <b val="0"/>
        <i val="0"/>
        <condense val="0"/>
        <extend val="0"/>
        <color indexed="8"/>
      </font>
      <fill>
        <patternFill patternType="solid">
          <fgColor indexed="51"/>
          <bgColor indexed="50"/>
        </patternFill>
      </fill>
      <border>
        <left/>
        <right/>
        <top/>
        <bottom style="thin">
          <color indexed="9"/>
        </bottom>
      </border>
    </dxf>
    <dxf>
      <font>
        <b val="0"/>
        <i val="0"/>
        <condense val="0"/>
        <extend val="0"/>
        <color indexed="8"/>
      </font>
      <fill>
        <patternFill patternType="solid">
          <fgColor indexed="51"/>
          <bgColor indexed="50"/>
        </patternFill>
      </fill>
      <border>
        <left/>
        <right/>
        <top/>
        <bottom style="thin">
          <color indexed="9"/>
        </bottom>
      </border>
    </dxf>
    <dxf>
      <font>
        <b val="0"/>
        <i val="0"/>
        <condense val="0"/>
        <extend val="0"/>
        <color indexed="8"/>
      </font>
      <fill>
        <patternFill patternType="solid">
          <fgColor indexed="51"/>
          <bgColor indexed="50"/>
        </patternFill>
      </fill>
      <border>
        <left/>
        <right/>
        <top/>
        <bottom style="thin">
          <color indexed="9"/>
        </bottom>
      </border>
    </dxf>
    <dxf>
      <font>
        <b val="0"/>
        <i val="0"/>
        <condense val="0"/>
        <extend val="0"/>
        <color indexed="8"/>
      </font>
      <fill>
        <patternFill patternType="solid">
          <fgColor indexed="51"/>
          <bgColor indexed="50"/>
        </patternFill>
      </fill>
      <border>
        <left/>
        <right/>
        <top/>
        <bottom style="thin">
          <color indexed="9"/>
        </bottom>
      </border>
    </dxf>
    <dxf>
      <font>
        <b val="0"/>
        <i val="0"/>
        <condense val="0"/>
        <extend val="0"/>
        <color indexed="8"/>
      </font>
      <fill>
        <patternFill patternType="solid">
          <fgColor indexed="51"/>
          <bgColor indexed="50"/>
        </patternFill>
      </fill>
      <border>
        <left/>
        <right/>
        <top/>
        <bottom style="thin">
          <color indexed="9"/>
        </bottom>
      </border>
    </dxf>
    <dxf>
      <font>
        <b val="0"/>
        <i val="0"/>
        <condense val="0"/>
        <extend val="0"/>
        <color indexed="8"/>
      </font>
      <fill>
        <patternFill patternType="solid">
          <fgColor indexed="51"/>
          <bgColor indexed="50"/>
        </patternFill>
      </fill>
      <border>
        <left/>
        <right/>
        <top/>
        <bottom style="thin">
          <color indexed="9"/>
        </bottom>
      </border>
    </dxf>
    <dxf>
      <font>
        <b val="0"/>
        <i val="0"/>
        <condense val="0"/>
        <extend val="0"/>
        <color indexed="8"/>
      </font>
      <fill>
        <patternFill patternType="solid">
          <fgColor indexed="51"/>
          <bgColor indexed="50"/>
        </patternFill>
      </fill>
      <border>
        <left/>
        <right/>
        <top/>
        <bottom style="thin">
          <color indexed="9"/>
        </bottom>
      </border>
    </dxf>
    <dxf>
      <font>
        <b val="0"/>
        <i val="0"/>
        <condense val="0"/>
        <extend val="0"/>
        <color indexed="8"/>
      </font>
      <fill>
        <patternFill patternType="solid">
          <fgColor indexed="51"/>
          <bgColor indexed="50"/>
        </patternFill>
      </fill>
      <border>
        <left/>
        <right/>
        <top/>
        <bottom style="thin">
          <color indexed="9"/>
        </bottom>
      </border>
    </dxf>
    <dxf>
      <font>
        <b val="0"/>
        <i val="0"/>
        <condense val="0"/>
        <extend val="0"/>
        <color indexed="8"/>
      </font>
      <fill>
        <patternFill patternType="solid">
          <fgColor indexed="51"/>
          <bgColor indexed="50"/>
        </patternFill>
      </fill>
      <border>
        <left/>
        <right/>
        <top/>
        <bottom style="thin">
          <color indexed="9"/>
        </bottom>
      </border>
    </dxf>
    <dxf>
      <font>
        <b val="0"/>
        <i val="0"/>
        <condense val="0"/>
        <extend val="0"/>
        <color indexed="8"/>
      </font>
      <fill>
        <patternFill patternType="solid">
          <fgColor indexed="51"/>
          <bgColor indexed="50"/>
        </patternFill>
      </fill>
      <border>
        <left/>
        <right/>
        <top/>
        <bottom style="thin">
          <color indexed="9"/>
        </bottom>
      </border>
    </dxf>
    <dxf>
      <font>
        <b val="0"/>
        <i val="0"/>
        <condense val="0"/>
        <extend val="0"/>
        <color indexed="8"/>
      </font>
      <fill>
        <patternFill patternType="solid">
          <fgColor indexed="51"/>
          <bgColor indexed="50"/>
        </patternFill>
      </fill>
      <border>
        <left/>
        <right/>
        <top/>
        <bottom style="thin">
          <color indexed="9"/>
        </bottom>
      </border>
    </dxf>
    <dxf>
      <font>
        <b val="0"/>
        <i val="0"/>
        <condense val="0"/>
        <extend val="0"/>
        <color indexed="8"/>
      </font>
      <fill>
        <patternFill patternType="solid">
          <fgColor indexed="51"/>
          <bgColor indexed="50"/>
        </patternFill>
      </fill>
      <border>
        <left/>
        <right/>
        <top/>
        <bottom style="thin">
          <color indexed="9"/>
        </bottom>
      </border>
    </dxf>
    <dxf>
      <font>
        <b val="0"/>
        <i val="0"/>
        <condense val="0"/>
        <extend val="0"/>
        <color indexed="8"/>
      </font>
      <fill>
        <patternFill patternType="solid">
          <fgColor indexed="51"/>
          <bgColor indexed="50"/>
        </patternFill>
      </fill>
      <border>
        <left/>
        <right/>
        <top/>
        <bottom style="thin">
          <color indexed="9"/>
        </bottom>
      </border>
    </dxf>
    <dxf>
      <font>
        <b val="0"/>
        <i val="0"/>
        <condense val="0"/>
        <extend val="0"/>
        <color indexed="8"/>
      </font>
      <fill>
        <patternFill patternType="solid">
          <fgColor indexed="51"/>
          <bgColor indexed="50"/>
        </patternFill>
      </fill>
      <border>
        <left/>
        <right/>
        <top/>
        <bottom style="thin">
          <color indexed="9"/>
        </bottom>
      </border>
    </dxf>
    <dxf>
      <font>
        <b val="0"/>
        <i val="0"/>
        <condense val="0"/>
        <extend val="0"/>
        <color indexed="8"/>
      </font>
      <fill>
        <patternFill patternType="solid">
          <fgColor indexed="51"/>
          <bgColor indexed="50"/>
        </patternFill>
      </fill>
      <border>
        <left/>
        <right/>
        <top/>
        <bottom style="thin">
          <color indexed="9"/>
        </bottom>
      </border>
    </dxf>
    <dxf>
      <font>
        <b val="0"/>
        <i val="0"/>
        <condense val="0"/>
        <extend val="0"/>
        <color indexed="8"/>
      </font>
      <fill>
        <patternFill patternType="solid">
          <fgColor indexed="51"/>
          <bgColor indexed="50"/>
        </patternFill>
      </fill>
      <border>
        <left/>
        <right/>
        <top/>
        <bottom style="thin">
          <color indexed="9"/>
        </bottom>
      </border>
    </dxf>
    <dxf>
      <font>
        <b val="0"/>
        <i val="0"/>
        <condense val="0"/>
        <extend val="0"/>
        <color indexed="8"/>
      </font>
      <fill>
        <patternFill patternType="solid">
          <fgColor indexed="51"/>
          <bgColor indexed="50"/>
        </patternFill>
      </fill>
      <border>
        <left/>
        <right/>
        <top/>
        <bottom style="thin">
          <color indexed="9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0</xdr:row>
      <xdr:rowOff>76200</xdr:rowOff>
    </xdr:from>
    <xdr:to>
      <xdr:col>9</xdr:col>
      <xdr:colOff>571500</xdr:colOff>
      <xdr:row>0</xdr:row>
      <xdr:rowOff>447675</xdr:rowOff>
    </xdr:to>
    <xdr:pic>
      <xdr:nvPicPr>
        <xdr:cNvPr id="1040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76200"/>
          <a:ext cx="2114550" cy="371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1762125</xdr:colOff>
      <xdr:row>0</xdr:row>
      <xdr:rowOff>523875</xdr:rowOff>
    </xdr:to>
    <xdr:pic>
      <xdr:nvPicPr>
        <xdr:cNvPr id="1041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0"/>
          <a:ext cx="1638300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1771650</xdr:colOff>
      <xdr:row>0</xdr:row>
      <xdr:rowOff>190500</xdr:rowOff>
    </xdr:from>
    <xdr:to>
      <xdr:col>3</xdr:col>
      <xdr:colOff>123825</xdr:colOff>
      <xdr:row>0</xdr:row>
      <xdr:rowOff>533400</xdr:rowOff>
    </xdr:to>
    <xdr:pic>
      <xdr:nvPicPr>
        <xdr:cNvPr id="1042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190500"/>
          <a:ext cx="160020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O17972"/>
  <sheetViews>
    <sheetView showGridLines="0" tabSelected="1" workbookViewId="0">
      <pane ySplit="6" topLeftCell="A7" activePane="bottomLeft" state="frozen"/>
      <selection pane="bottomLeft" activeCell="L1" sqref="L1:O65536"/>
    </sheetView>
  </sheetViews>
  <sheetFormatPr defaultRowHeight="12.75" zeroHeight="1"/>
  <cols>
    <col min="1" max="1" width="6.85546875" style="1" customWidth="1"/>
    <col min="2" max="2" width="27.5703125" style="1" customWidth="1"/>
    <col min="3" max="3" width="21.140625" style="1" customWidth="1"/>
    <col min="4" max="4" width="16.7109375" style="2" customWidth="1"/>
    <col min="5" max="5" width="11.42578125" style="2" customWidth="1"/>
    <col min="6" max="6" width="7" style="2" customWidth="1"/>
    <col min="7" max="7" width="10.140625" style="2" customWidth="1"/>
    <col min="8" max="8" width="3.5703125" style="2" customWidth="1"/>
    <col min="9" max="9" width="3.140625" style="2" customWidth="1"/>
    <col min="10" max="10" width="11.28515625" style="2" customWidth="1"/>
    <col min="11" max="11" width="9.42578125" style="3" customWidth="1"/>
    <col min="12" max="12" width="9.140625" style="3" hidden="1" customWidth="1"/>
    <col min="13" max="15" width="9.140625" style="4" hidden="1" customWidth="1"/>
    <col min="16" max="16384" width="9.140625" style="5"/>
  </cols>
  <sheetData>
    <row r="1" spans="1:15" ht="44.25" customHeight="1">
      <c r="B1" s="6"/>
      <c r="C1" s="7"/>
      <c r="D1" s="7"/>
      <c r="E1" s="7"/>
      <c r="F1" s="7"/>
      <c r="G1" s="7"/>
      <c r="H1" s="7"/>
      <c r="I1" s="8"/>
      <c r="J1" s="9"/>
      <c r="M1" s="10"/>
      <c r="N1" s="10"/>
    </row>
    <row r="2" spans="1:15" ht="6.75" customHeight="1"/>
    <row r="3" spans="1:15" ht="15.75" customHeight="1">
      <c r="B3" s="75" t="s">
        <v>0</v>
      </c>
      <c r="C3" s="75"/>
      <c r="D3" s="75"/>
      <c r="E3" s="75"/>
      <c r="F3" s="75"/>
      <c r="G3" s="11">
        <v>2.54</v>
      </c>
      <c r="H3" s="12" t="s">
        <v>1</v>
      </c>
      <c r="I3" s="13"/>
      <c r="J3" s="13"/>
    </row>
    <row r="4" spans="1:15" ht="7.5" customHeight="1">
      <c r="B4" s="14"/>
      <c r="C4" s="14"/>
      <c r="D4" s="13"/>
      <c r="E4" s="13"/>
      <c r="F4" s="13"/>
      <c r="G4" s="13"/>
      <c r="H4" s="13"/>
      <c r="I4" s="13"/>
      <c r="J4" s="13"/>
    </row>
    <row r="5" spans="1:15" ht="14.25" customHeight="1">
      <c r="A5" s="15"/>
      <c r="B5" s="76" t="s">
        <v>2</v>
      </c>
      <c r="C5" s="77" t="s">
        <v>3</v>
      </c>
      <c r="D5" s="78" t="s">
        <v>4</v>
      </c>
      <c r="E5" s="77" t="s">
        <v>5</v>
      </c>
      <c r="F5" s="79" t="s">
        <v>6</v>
      </c>
      <c r="G5" s="79"/>
      <c r="H5" s="79"/>
      <c r="I5" s="79"/>
      <c r="J5" s="79"/>
    </row>
    <row r="6" spans="1:15" ht="17.25" customHeight="1" thickBot="1">
      <c r="A6" s="15"/>
      <c r="B6" s="76"/>
      <c r="C6" s="77"/>
      <c r="D6" s="78"/>
      <c r="E6" s="77"/>
      <c r="F6" s="80" t="s">
        <v>7</v>
      </c>
      <c r="G6" s="80"/>
      <c r="H6" s="81" t="s">
        <v>8</v>
      </c>
      <c r="I6" s="81"/>
      <c r="J6" s="81"/>
      <c r="L6" s="16" t="s">
        <v>9</v>
      </c>
      <c r="M6" s="17" t="s">
        <v>10</v>
      </c>
      <c r="N6" s="18" t="s">
        <v>11</v>
      </c>
    </row>
    <row r="7" spans="1:15" ht="23.45" customHeight="1" thickBot="1">
      <c r="A7" s="15"/>
      <c r="B7" s="68" t="s">
        <v>12</v>
      </c>
      <c r="C7" s="69"/>
      <c r="D7" s="69"/>
      <c r="E7" s="69"/>
      <c r="F7" s="69"/>
      <c r="G7" s="69"/>
      <c r="H7" s="69"/>
      <c r="I7" s="69"/>
      <c r="J7" s="70"/>
    </row>
    <row r="8" spans="1:15" ht="13.5" thickBot="1">
      <c r="A8" s="15"/>
      <c r="B8" s="19" t="s">
        <v>13</v>
      </c>
      <c r="C8" s="20"/>
      <c r="D8" s="21">
        <f>ROUND(4*SQRT(POWER(N8,2)/25),2)</f>
        <v>6.08</v>
      </c>
      <c r="E8" s="58">
        <f>ROUND(SQRT(POWER(G3,2)+POWER(PRODUCT(G3,0.75),2)),2)</f>
        <v>3.18</v>
      </c>
      <c r="F8" s="71">
        <f>IF(E8&lt;=N8,PRODUCT(G3,L8),N6)</f>
        <v>3.7591999999999999</v>
      </c>
      <c r="G8" s="71"/>
      <c r="H8" s="72">
        <f>IF(E8&lt;=N8,PRODUCT(G3,M8),N6)</f>
        <v>4.4450000000000003</v>
      </c>
      <c r="I8" s="72"/>
      <c r="J8" s="72"/>
      <c r="L8" s="17">
        <v>1.48</v>
      </c>
      <c r="M8" s="17">
        <v>1.75</v>
      </c>
      <c r="N8" s="17">
        <v>7.6</v>
      </c>
      <c r="O8" s="5"/>
    </row>
    <row r="9" spans="1:15">
      <c r="A9" s="22"/>
      <c r="B9" s="52" t="s">
        <v>14</v>
      </c>
      <c r="C9" s="53"/>
      <c r="D9" s="54">
        <f>ROUND(4*SQRT(POWER(N9,2)/25),2)</f>
        <v>6.08</v>
      </c>
      <c r="E9" s="58"/>
      <c r="F9" s="73">
        <f>IF(E8&lt;=N9,PRODUCT(G3,L9),N6)</f>
        <v>3.7846000000000002</v>
      </c>
      <c r="G9" s="73"/>
      <c r="H9" s="74">
        <f>IF(E8&lt;=N9,PRODUCT(G3,M9),N6)</f>
        <v>6.2738000000000005</v>
      </c>
      <c r="I9" s="74"/>
      <c r="J9" s="74"/>
      <c r="L9" s="17">
        <v>1.49</v>
      </c>
      <c r="M9" s="17">
        <v>2.4700000000000002</v>
      </c>
      <c r="N9" s="17">
        <v>7.6</v>
      </c>
      <c r="O9" s="5"/>
    </row>
    <row r="10" spans="1:15" ht="13.5" thickBot="1">
      <c r="A10" s="22"/>
      <c r="B10" s="23" t="s">
        <v>15</v>
      </c>
      <c r="C10" s="24"/>
      <c r="D10" s="27">
        <f t="shared" ref="D10:D16" si="0">ROUND(16*SQRT(POWER(N10,2)/356),2)</f>
        <v>6.44</v>
      </c>
      <c r="E10" s="64">
        <f>ROUND(SQRT(POWER(G3,2)+POWER(PRODUCT(G3,0.625),2)),2)</f>
        <v>3</v>
      </c>
      <c r="F10" s="56">
        <f>IF(E10&lt;=N10,PRODUCT(G3,L10),N6)</f>
        <v>3.6829999999999998</v>
      </c>
      <c r="G10" s="56"/>
      <c r="H10" s="55">
        <f>IF(E10&lt;=N10,PRODUCT(G3,M10),N6)</f>
        <v>4.4450000000000003</v>
      </c>
      <c r="I10" s="55"/>
      <c r="J10" s="55"/>
      <c r="L10" s="17">
        <v>1.45</v>
      </c>
      <c r="M10" s="17">
        <v>1.75</v>
      </c>
      <c r="N10" s="17">
        <v>7.6</v>
      </c>
      <c r="O10" s="5"/>
    </row>
    <row r="11" spans="1:15" ht="13.5" thickBot="1">
      <c r="A11" s="22"/>
      <c r="B11" s="23" t="s">
        <v>45</v>
      </c>
      <c r="C11" s="24"/>
      <c r="D11" s="21">
        <f>ROUND(16*SQRT(POWER(N11,2)/356),2)</f>
        <v>6.44</v>
      </c>
      <c r="E11" s="64"/>
      <c r="F11" s="56">
        <f>IF(E10&lt;=N11,PRODUCT(G3,L11),N6)</f>
        <v>3.2004000000000001</v>
      </c>
      <c r="G11" s="56"/>
      <c r="H11" s="55">
        <f>IF(E10&lt;=N11,PRODUCT(G3,M11),N6)</f>
        <v>5.3085999999999993</v>
      </c>
      <c r="I11" s="55"/>
      <c r="J11" s="55"/>
      <c r="L11" s="17">
        <v>1.26</v>
      </c>
      <c r="M11" s="17">
        <v>2.09</v>
      </c>
      <c r="N11" s="17">
        <v>7.6</v>
      </c>
      <c r="O11" s="5"/>
    </row>
    <row r="12" spans="1:15" ht="13.5" thickBot="1">
      <c r="A12" s="15"/>
      <c r="B12" s="19" t="s">
        <v>44</v>
      </c>
      <c r="C12" s="25"/>
      <c r="D12" s="21">
        <f t="shared" si="0"/>
        <v>6.44</v>
      </c>
      <c r="E12" s="64"/>
      <c r="F12" s="56">
        <f>IF(E10&lt;=N12,PRODUCT(G3,L12),N6)</f>
        <v>2.7686000000000002</v>
      </c>
      <c r="G12" s="56"/>
      <c r="H12" s="55">
        <f>IF(E10&lt;=N12,PRODUCT(G3,M12),N6)</f>
        <v>4.4703999999999997</v>
      </c>
      <c r="I12" s="55"/>
      <c r="J12" s="55"/>
      <c r="L12" s="17">
        <v>1.0900000000000001</v>
      </c>
      <c r="M12" s="17">
        <v>1.76</v>
      </c>
      <c r="N12" s="17">
        <v>7.6</v>
      </c>
      <c r="O12" s="5"/>
    </row>
    <row r="13" spans="1:15" ht="13.5" thickBot="1">
      <c r="A13" s="15"/>
      <c r="B13" s="19" t="s">
        <v>48</v>
      </c>
      <c r="C13" s="25"/>
      <c r="D13" s="21">
        <f>ROUND(16*SQRT(POWER(N13,2)/356),2)</f>
        <v>6.44</v>
      </c>
      <c r="E13" s="64"/>
      <c r="F13" s="56">
        <f>IF(E10&lt;=N13,PRODUCT(G3,L13),N6)</f>
        <v>3.5559999999999996</v>
      </c>
      <c r="G13" s="56"/>
      <c r="H13" s="55">
        <f>IF(E10&lt;=N13,PRODUCT(G3,M13),N6)</f>
        <v>6.35</v>
      </c>
      <c r="I13" s="55"/>
      <c r="J13" s="55"/>
      <c r="L13" s="17">
        <v>1.4</v>
      </c>
      <c r="M13" s="17">
        <v>2.5</v>
      </c>
      <c r="N13" s="17">
        <v>7.6</v>
      </c>
      <c r="O13" s="5"/>
    </row>
    <row r="14" spans="1:15" ht="13.5" thickBot="1">
      <c r="A14" s="15"/>
      <c r="B14" s="26" t="s">
        <v>43</v>
      </c>
      <c r="C14" s="24"/>
      <c r="D14" s="27">
        <f>ROUND(16*SQRT(POWER(N14,2)/356),2)</f>
        <v>6.44</v>
      </c>
      <c r="E14" s="64"/>
      <c r="F14" s="56">
        <f>IF(E10&lt;=N14,PRODUCT(G3,L14),N6)</f>
        <v>2.7178</v>
      </c>
      <c r="G14" s="56"/>
      <c r="H14" s="55">
        <f>IF(E10&lt;=N14,PRODUCT(G3,M14),N6)</f>
        <v>4.4450000000000003</v>
      </c>
      <c r="I14" s="55"/>
      <c r="J14" s="55"/>
      <c r="L14" s="17">
        <v>1.07</v>
      </c>
      <c r="M14" s="17">
        <v>1.75</v>
      </c>
      <c r="N14" s="17">
        <v>7.6</v>
      </c>
      <c r="O14" s="5"/>
    </row>
    <row r="15" spans="1:15">
      <c r="A15" s="15"/>
      <c r="B15" s="26" t="s">
        <v>16</v>
      </c>
      <c r="C15" s="24"/>
      <c r="D15" s="27">
        <f>ROUND(16*SQRT(POWER(N15,2)/356),2)</f>
        <v>6.44</v>
      </c>
      <c r="E15" s="64"/>
      <c r="F15" s="56">
        <f>IF(E10&lt;=N15,PRODUCT(G3,L15),N6)</f>
        <v>2.7178</v>
      </c>
      <c r="G15" s="56"/>
      <c r="H15" s="55">
        <f>IF(E10&lt;=N15,PRODUCT(G3,M15),N6)</f>
        <v>4.4450000000000003</v>
      </c>
      <c r="I15" s="55"/>
      <c r="J15" s="55"/>
      <c r="L15" s="17">
        <v>1.07</v>
      </c>
      <c r="M15" s="17">
        <v>1.75</v>
      </c>
      <c r="N15" s="17">
        <v>7.6</v>
      </c>
      <c r="O15" s="5"/>
    </row>
    <row r="16" spans="1:15">
      <c r="A16" s="15"/>
      <c r="B16" s="28" t="s">
        <v>17</v>
      </c>
      <c r="C16" s="29"/>
      <c r="D16" s="30">
        <f t="shared" si="0"/>
        <v>6.44</v>
      </c>
      <c r="E16" s="64"/>
      <c r="F16" s="56">
        <f>IF(E10&lt;=N16,PRODUCT(G3,L16),N6)</f>
        <v>3.048</v>
      </c>
      <c r="G16" s="56"/>
      <c r="H16" s="55">
        <f>IF(E10&lt;=N16,PRODUCT(G3,M16),N6)</f>
        <v>5.4864000000000006</v>
      </c>
      <c r="I16" s="55"/>
      <c r="J16" s="55"/>
      <c r="L16" s="17">
        <v>1.2</v>
      </c>
      <c r="M16" s="17">
        <v>2.16</v>
      </c>
      <c r="N16" s="17">
        <v>7.6</v>
      </c>
      <c r="O16" s="5"/>
    </row>
    <row r="17" spans="1:15" ht="25.5" customHeight="1" thickBot="1">
      <c r="A17" s="15"/>
      <c r="B17" s="57" t="s">
        <v>18</v>
      </c>
      <c r="C17" s="57"/>
      <c r="D17" s="57"/>
      <c r="E17" s="57"/>
      <c r="F17" s="57"/>
      <c r="G17" s="57"/>
      <c r="H17" s="57"/>
      <c r="I17" s="57"/>
      <c r="J17" s="57"/>
      <c r="L17" s="17"/>
      <c r="M17" s="17"/>
      <c r="N17" s="17"/>
      <c r="O17" s="5"/>
    </row>
    <row r="18" spans="1:15" ht="12.95" customHeight="1">
      <c r="A18" s="15"/>
      <c r="B18" s="31" t="s">
        <v>49</v>
      </c>
      <c r="C18" s="24" t="s">
        <v>19</v>
      </c>
      <c r="D18" s="27">
        <f t="shared" ref="D18:D28" si="1">ROUND(16*SQRT(POWER(N18,2)/356),2)</f>
        <v>6.44</v>
      </c>
      <c r="E18" s="65">
        <f>ROUND(SQRT(POWER(G3,2)+POWER(PRODUCT(G3,0.625),2)),2)</f>
        <v>3</v>
      </c>
      <c r="F18" s="66">
        <f>IF(E18&lt;=N18,PRODUCT(G3,L18),N6)</f>
        <v>3.5559999999999996</v>
      </c>
      <c r="G18" s="66"/>
      <c r="H18" s="67">
        <f>IF(E18&lt;=N18,PRODUCT(G3,M18),N6)</f>
        <v>6.8580000000000005</v>
      </c>
      <c r="I18" s="67"/>
      <c r="J18" s="67"/>
      <c r="L18" s="17">
        <v>1.4</v>
      </c>
      <c r="M18" s="17">
        <v>2.7</v>
      </c>
      <c r="N18" s="17">
        <v>7.6</v>
      </c>
      <c r="O18" s="5"/>
    </row>
    <row r="19" spans="1:15" ht="12.95" customHeight="1">
      <c r="A19" s="15"/>
      <c r="B19" s="31"/>
      <c r="C19" s="24" t="s">
        <v>20</v>
      </c>
      <c r="D19" s="32">
        <f t="shared" si="1"/>
        <v>6.44</v>
      </c>
      <c r="E19" s="65"/>
      <c r="F19" s="56">
        <f>IF(E18&lt;=N19,PRODUCT(G3,L19),N6)</f>
        <v>2.032</v>
      </c>
      <c r="G19" s="56"/>
      <c r="H19" s="55">
        <f>IF(E18&lt;=N19,PRODUCT(G3,M19),N6)</f>
        <v>2.032</v>
      </c>
      <c r="I19" s="55"/>
      <c r="J19" s="55"/>
      <c r="L19" s="17">
        <v>0.8</v>
      </c>
      <c r="M19" s="17">
        <v>0.8</v>
      </c>
      <c r="N19" s="17">
        <v>7.6</v>
      </c>
      <c r="O19" s="5"/>
    </row>
    <row r="20" spans="1:15" ht="12.95" customHeight="1">
      <c r="A20" s="15"/>
      <c r="B20" s="31"/>
      <c r="C20" s="25" t="s">
        <v>21</v>
      </c>
      <c r="D20" s="32">
        <f t="shared" si="1"/>
        <v>6.44</v>
      </c>
      <c r="E20" s="65"/>
      <c r="F20" s="56">
        <f>IF(E18&lt;=N20,PRODUCT(G3,L20),N6)</f>
        <v>2.9718</v>
      </c>
      <c r="G20" s="56"/>
      <c r="H20" s="55">
        <f>IF(E18&lt;=N20,PRODUCT(G3,M20),N6)</f>
        <v>3.9116</v>
      </c>
      <c r="I20" s="55"/>
      <c r="J20" s="55"/>
      <c r="L20" s="17">
        <v>1.17</v>
      </c>
      <c r="M20" s="17">
        <v>1.54</v>
      </c>
      <c r="N20" s="17">
        <v>7.6</v>
      </c>
      <c r="O20" s="5"/>
    </row>
    <row r="21" spans="1:15" ht="12.95" customHeight="1">
      <c r="A21" s="15"/>
      <c r="B21" s="31"/>
      <c r="C21" s="25" t="s">
        <v>22</v>
      </c>
      <c r="D21" s="33">
        <f t="shared" si="1"/>
        <v>6.44</v>
      </c>
      <c r="E21" s="65"/>
      <c r="F21" s="56">
        <f>IF(E18&lt;=N21,PRODUCT(G3,L21),N6)</f>
        <v>6.6548000000000007</v>
      </c>
      <c r="G21" s="56"/>
      <c r="H21" s="55">
        <f>IF(E18&lt;=N21,PRODUCT(G3,M21),N6)</f>
        <v>11.303000000000001</v>
      </c>
      <c r="I21" s="55"/>
      <c r="J21" s="55"/>
      <c r="L21" s="17">
        <v>2.62</v>
      </c>
      <c r="M21" s="17">
        <v>4.45</v>
      </c>
      <c r="N21" s="17">
        <v>7.6</v>
      </c>
      <c r="O21" s="5"/>
    </row>
    <row r="22" spans="1:15" ht="12.95" customHeight="1">
      <c r="A22" s="15"/>
      <c r="B22" s="34"/>
      <c r="C22" s="36" t="s">
        <v>23</v>
      </c>
      <c r="D22" s="35">
        <f t="shared" si="1"/>
        <v>6.44</v>
      </c>
      <c r="E22" s="65"/>
      <c r="F22" s="62">
        <f>IF(E18&lt;=N22,PRODUCT(G3,L22),N6)</f>
        <v>10.9474</v>
      </c>
      <c r="G22" s="62"/>
      <c r="H22" s="63">
        <f>IF(E18&lt;=N22,PRODUCT(G3,M22),N6)</f>
        <v>18.796000000000003</v>
      </c>
      <c r="I22" s="63"/>
      <c r="J22" s="63"/>
      <c r="L22" s="17">
        <v>4.3099999999999996</v>
      </c>
      <c r="M22" s="17">
        <v>7.4</v>
      </c>
      <c r="N22" s="17">
        <v>7.6</v>
      </c>
      <c r="O22" s="5"/>
    </row>
    <row r="23" spans="1:15" ht="13.5" customHeight="1">
      <c r="A23" s="15"/>
      <c r="B23" s="37" t="s">
        <v>24</v>
      </c>
      <c r="C23" s="24" t="s">
        <v>25</v>
      </c>
      <c r="D23" s="27">
        <f t="shared" si="1"/>
        <v>6.44</v>
      </c>
      <c r="E23" s="64">
        <f>ROUND(SQRT(POWER($G$3,2)+POWER(PRODUCT($G$3,0.5625),2)),2)</f>
        <v>2.91</v>
      </c>
      <c r="F23" s="56">
        <f>IF($E$23&lt;=N23,PRODUCT($G$3,L23),$N$6)</f>
        <v>0.91439999999999999</v>
      </c>
      <c r="G23" s="56"/>
      <c r="H23" s="55">
        <f>IF($E$23&lt;=N23,PRODUCT($G$3,M23),$N$6)</f>
        <v>0.91439999999999999</v>
      </c>
      <c r="I23" s="55"/>
      <c r="J23" s="55"/>
      <c r="K23" s="38"/>
      <c r="L23" s="17">
        <v>0.36</v>
      </c>
      <c r="M23" s="17">
        <v>0.36</v>
      </c>
      <c r="N23" s="17">
        <v>7.6</v>
      </c>
      <c r="O23" s="5"/>
    </row>
    <row r="24" spans="1:15" ht="12.95" customHeight="1">
      <c r="A24" s="15"/>
      <c r="B24" s="31" t="s">
        <v>26</v>
      </c>
      <c r="C24" s="39" t="s">
        <v>27</v>
      </c>
      <c r="D24" s="27">
        <f t="shared" si="1"/>
        <v>6.44</v>
      </c>
      <c r="E24" s="64"/>
      <c r="F24" s="56">
        <f>IF(E23&lt;=N24,PRODUCT($G$3,L24),$N$6)</f>
        <v>1.905</v>
      </c>
      <c r="G24" s="56"/>
      <c r="H24" s="55">
        <f>IF(E23&lt;=N24,PRODUCT($G$3,M24),$N$6)</f>
        <v>2.4129999999999998</v>
      </c>
      <c r="I24" s="55"/>
      <c r="J24" s="55"/>
      <c r="K24" s="38"/>
      <c r="L24" s="17">
        <v>0.75</v>
      </c>
      <c r="M24" s="17">
        <v>0.95</v>
      </c>
      <c r="N24" s="17">
        <v>7.6</v>
      </c>
      <c r="O24" s="5"/>
    </row>
    <row r="25" spans="1:15" ht="13.5" customHeight="1">
      <c r="A25" s="15"/>
      <c r="B25" s="31"/>
      <c r="C25" s="25" t="s">
        <v>28</v>
      </c>
      <c r="D25" s="27">
        <f t="shared" si="1"/>
        <v>6.44</v>
      </c>
      <c r="E25" s="64"/>
      <c r="F25" s="56">
        <f>IF($E$23&lt;=N25,PRODUCT($G$3,L25),$N$6)</f>
        <v>2.4129999999999998</v>
      </c>
      <c r="G25" s="56"/>
      <c r="H25" s="55">
        <f>IF($E$23&lt;=N25,PRODUCT($G$3,M25),$N$6)</f>
        <v>3.0987999999999998</v>
      </c>
      <c r="I25" s="55"/>
      <c r="J25" s="55"/>
      <c r="K25" s="38"/>
      <c r="L25" s="17">
        <v>0.95</v>
      </c>
      <c r="M25" s="17">
        <v>1.22</v>
      </c>
      <c r="N25" s="17">
        <v>7.6</v>
      </c>
      <c r="O25" s="5"/>
    </row>
    <row r="26" spans="1:15" ht="13.5" customHeight="1">
      <c r="A26" s="15"/>
      <c r="B26" s="31"/>
      <c r="C26" s="25" t="s">
        <v>29</v>
      </c>
      <c r="D26" s="27">
        <f t="shared" si="1"/>
        <v>6.44</v>
      </c>
      <c r="E26" s="64"/>
      <c r="F26" s="56">
        <f>IF($E$23&lt;=N26,PRODUCT($G$3,L26),$N$6)</f>
        <v>3.0987999999999998</v>
      </c>
      <c r="G26" s="56"/>
      <c r="H26" s="55">
        <f>IF($E$23&lt;=N26,PRODUCT($G$3,M26),$N$6)</f>
        <v>3.8862000000000001</v>
      </c>
      <c r="I26" s="55"/>
      <c r="J26" s="55"/>
      <c r="K26" s="38"/>
      <c r="L26" s="17">
        <v>1.22</v>
      </c>
      <c r="M26" s="17">
        <v>1.53</v>
      </c>
      <c r="N26" s="17">
        <v>7.6</v>
      </c>
      <c r="O26" s="5"/>
    </row>
    <row r="27" spans="1:15" ht="12.95" customHeight="1">
      <c r="A27" s="15"/>
      <c r="B27" s="31"/>
      <c r="C27" s="40" t="s">
        <v>30</v>
      </c>
      <c r="D27" s="27">
        <f t="shared" si="1"/>
        <v>6.44</v>
      </c>
      <c r="E27" s="64"/>
      <c r="F27" s="56">
        <f>IF($E$23&lt;=N27,PRODUCT($G$3,L27),$N$6)</f>
        <v>3.8608000000000002</v>
      </c>
      <c r="G27" s="56"/>
      <c r="H27" s="55">
        <f>IF($E$23&lt;=N27,PRODUCT($G$3,M27),$N$6)</f>
        <v>7.4168000000000003</v>
      </c>
      <c r="I27" s="55"/>
      <c r="J27" s="55"/>
      <c r="K27" s="38"/>
      <c r="L27" s="17">
        <v>1.52</v>
      </c>
      <c r="M27" s="17">
        <v>2.92</v>
      </c>
      <c r="N27" s="17">
        <v>7.6</v>
      </c>
      <c r="O27" s="5"/>
    </row>
    <row r="28" spans="1:15" ht="12.95" customHeight="1">
      <c r="A28" s="15"/>
      <c r="B28" s="41"/>
      <c r="C28" s="40" t="s">
        <v>31</v>
      </c>
      <c r="D28" s="35">
        <f t="shared" si="1"/>
        <v>6.44</v>
      </c>
      <c r="E28" s="64"/>
      <c r="F28" s="56">
        <f>IF($E$30&lt;=N28,PRODUCT($G$3,L28),$N$6)</f>
        <v>7.3659999999999997</v>
      </c>
      <c r="G28" s="56"/>
      <c r="H28" s="55">
        <f>IF($E$23&lt;=N28,PRODUCT($G$3,M28),$N$6)</f>
        <v>13.97</v>
      </c>
      <c r="I28" s="55"/>
      <c r="J28" s="55"/>
      <c r="K28" s="38"/>
      <c r="L28" s="17">
        <v>2.9</v>
      </c>
      <c r="M28" s="17">
        <v>5.5</v>
      </c>
      <c r="N28" s="17">
        <v>7.6</v>
      </c>
      <c r="O28" s="5"/>
    </row>
    <row r="29" spans="1:15" ht="21.75" customHeight="1">
      <c r="A29" s="15"/>
      <c r="B29" s="57" t="s">
        <v>32</v>
      </c>
      <c r="C29" s="57"/>
      <c r="D29" s="57"/>
      <c r="E29" s="57"/>
      <c r="F29" s="57"/>
      <c r="G29" s="57"/>
      <c r="H29" s="57"/>
      <c r="I29" s="57"/>
      <c r="J29" s="57"/>
      <c r="K29" s="38"/>
      <c r="L29" s="17"/>
      <c r="M29" s="17"/>
      <c r="N29" s="17"/>
      <c r="O29" s="5"/>
    </row>
    <row r="30" spans="1:15" ht="13.5" customHeight="1">
      <c r="A30" s="15"/>
      <c r="B30" s="42" t="s">
        <v>33</v>
      </c>
      <c r="C30" s="24" t="s">
        <v>25</v>
      </c>
      <c r="D30" s="27">
        <f t="shared" ref="D30:D35" si="2">ROUND(16*SQRT(POWER(N30,2)/356),2)</f>
        <v>6.44</v>
      </c>
      <c r="E30" s="58">
        <f>ROUND(SQRT(POWER($G$3,2)+POWER(PRODUCT($G$3,0.5625),2)),2)</f>
        <v>2.91</v>
      </c>
      <c r="F30" s="56">
        <f>IF($E$30&lt;=N30,PRODUCT($G$3,L30),$N$6)</f>
        <v>0.91439999999999999</v>
      </c>
      <c r="G30" s="56"/>
      <c r="H30" s="55">
        <f>IF($E$30&lt;=N30,PRODUCT($G$3,M30),$N$6)</f>
        <v>0.91439999999999999</v>
      </c>
      <c r="I30" s="55"/>
      <c r="J30" s="55"/>
      <c r="K30" s="38"/>
      <c r="L30" s="17">
        <v>0.36</v>
      </c>
      <c r="M30" s="17">
        <v>0.36</v>
      </c>
      <c r="N30" s="17">
        <v>7.6</v>
      </c>
      <c r="O30" s="5"/>
    </row>
    <row r="31" spans="1:15" ht="12.95" customHeight="1">
      <c r="A31" s="15"/>
      <c r="B31" s="43" t="s">
        <v>34</v>
      </c>
      <c r="C31" s="44" t="s">
        <v>27</v>
      </c>
      <c r="D31" s="27">
        <f t="shared" si="2"/>
        <v>6.44</v>
      </c>
      <c r="E31" s="58"/>
      <c r="F31" s="56">
        <f>IF(E30&lt;=N31,PRODUCT($G$3,L31),$N$6)</f>
        <v>1.905</v>
      </c>
      <c r="G31" s="56"/>
      <c r="H31" s="55">
        <f>IF(E30&lt;=N31,PRODUCT($G$3,M31),$N$6)</f>
        <v>2.4129999999999998</v>
      </c>
      <c r="I31" s="55"/>
      <c r="J31" s="55"/>
      <c r="K31" s="38"/>
      <c r="L31" s="17">
        <v>0.75</v>
      </c>
      <c r="M31" s="17">
        <v>0.95</v>
      </c>
      <c r="N31" s="17">
        <v>7.6</v>
      </c>
      <c r="O31" s="5"/>
    </row>
    <row r="32" spans="1:15" ht="13.5" customHeight="1">
      <c r="A32" s="15"/>
      <c r="B32" s="43" t="s">
        <v>46</v>
      </c>
      <c r="C32" s="25" t="s">
        <v>28</v>
      </c>
      <c r="D32" s="27">
        <f t="shared" si="2"/>
        <v>6.44</v>
      </c>
      <c r="E32" s="58"/>
      <c r="F32" s="56">
        <f>IF($E$30&lt;=N32,PRODUCT($G$3,L32),$N$6)</f>
        <v>2.4129999999999998</v>
      </c>
      <c r="G32" s="56"/>
      <c r="H32" s="55">
        <f>IF($E$30&lt;=N32,PRODUCT($G$3,M32),$N$6)</f>
        <v>3.0987999999999998</v>
      </c>
      <c r="I32" s="55"/>
      <c r="J32" s="55"/>
      <c r="K32" s="38"/>
      <c r="L32" s="17">
        <v>0.95</v>
      </c>
      <c r="M32" s="17">
        <v>1.22</v>
      </c>
      <c r="N32" s="17">
        <v>7.6</v>
      </c>
      <c r="O32" s="5"/>
    </row>
    <row r="33" spans="1:15" ht="13.5" customHeight="1">
      <c r="A33" s="15"/>
      <c r="B33" s="43" t="s">
        <v>47</v>
      </c>
      <c r="C33" s="25" t="s">
        <v>35</v>
      </c>
      <c r="D33" s="27">
        <f t="shared" si="2"/>
        <v>6.44</v>
      </c>
      <c r="E33" s="58"/>
      <c r="F33" s="56">
        <f>IF($E$30&lt;=N33,PRODUCT($G$3,L33),$N$6)</f>
        <v>3.0987999999999998</v>
      </c>
      <c r="G33" s="56"/>
      <c r="H33" s="55">
        <f>IF($E$30&lt;=N33,PRODUCT($G$3,M33),$N$6)</f>
        <v>3.8862000000000001</v>
      </c>
      <c r="I33" s="55"/>
      <c r="J33" s="55"/>
      <c r="K33" s="38"/>
      <c r="L33" s="17">
        <v>1.22</v>
      </c>
      <c r="M33" s="17">
        <v>1.53</v>
      </c>
      <c r="N33" s="17">
        <v>7.6</v>
      </c>
      <c r="O33" s="5"/>
    </row>
    <row r="34" spans="1:15" ht="12.95" customHeight="1">
      <c r="A34" s="15"/>
      <c r="B34" s="43"/>
      <c r="C34" s="40" t="s">
        <v>30</v>
      </c>
      <c r="D34" s="27">
        <f t="shared" si="2"/>
        <v>6.44</v>
      </c>
      <c r="E34" s="58"/>
      <c r="F34" s="56">
        <f>IF($E$30&lt;=N34,PRODUCT($G$3,L34),$N$6)</f>
        <v>3.8608000000000002</v>
      </c>
      <c r="G34" s="56"/>
      <c r="H34" s="55">
        <f>IF($E$30&lt;=N34,PRODUCT($G$3,M34),$N$6)</f>
        <v>7.4168000000000003</v>
      </c>
      <c r="I34" s="55"/>
      <c r="J34" s="55"/>
      <c r="K34" s="38"/>
      <c r="L34" s="17">
        <v>1.52</v>
      </c>
      <c r="M34" s="17">
        <v>2.92</v>
      </c>
      <c r="N34" s="17">
        <v>7.6</v>
      </c>
      <c r="O34" s="5"/>
    </row>
    <row r="35" spans="1:15" ht="12.95" customHeight="1">
      <c r="A35" s="15"/>
      <c r="B35" s="41"/>
      <c r="C35" s="40" t="s">
        <v>31</v>
      </c>
      <c r="D35" s="35">
        <f t="shared" si="2"/>
        <v>6.44</v>
      </c>
      <c r="E35" s="58"/>
      <c r="F35" s="56">
        <f>IF($E$30&lt;=N35,PRODUCT($G$3,L35),$N$6)</f>
        <v>7.3659999999999997</v>
      </c>
      <c r="G35" s="56"/>
      <c r="H35" s="55">
        <f>IF($E$30&lt;=N35,PRODUCT($G$3,M35),$N$6)</f>
        <v>13.97</v>
      </c>
      <c r="I35" s="55"/>
      <c r="J35" s="55"/>
      <c r="K35" s="38"/>
      <c r="L35" s="17">
        <v>2.9</v>
      </c>
      <c r="M35" s="17">
        <v>5.5</v>
      </c>
      <c r="N35" s="17">
        <v>7.6</v>
      </c>
      <c r="O35" s="5"/>
    </row>
    <row r="36" spans="1:15" ht="12.95" customHeight="1">
      <c r="A36" s="15"/>
      <c r="B36" s="45" t="s">
        <v>36</v>
      </c>
      <c r="C36" s="44" t="s">
        <v>37</v>
      </c>
      <c r="D36" s="27">
        <f t="shared" ref="D36:D41" si="3">ROUND(16*SQRT(POWER(N36,2)/356),2)</f>
        <v>10.77</v>
      </c>
      <c r="E36" s="59">
        <f>ROUND(SQRT(POWER($G$3,2)+POWER(PRODUCT($G$3,0.5625),2)),2)</f>
        <v>2.91</v>
      </c>
      <c r="F36" s="60">
        <f>IF(E36&lt;=N36,PRODUCT($G$3,L36),$N$6)</f>
        <v>2.1335999999999999</v>
      </c>
      <c r="G36" s="60"/>
      <c r="H36" s="61">
        <f>IF(E36&lt;=N36,PRODUCT($G$3,M36),$N$6)</f>
        <v>2.5908000000000002</v>
      </c>
      <c r="I36" s="61"/>
      <c r="J36" s="61"/>
      <c r="K36" s="38"/>
      <c r="L36" s="17">
        <v>0.84</v>
      </c>
      <c r="M36" s="17">
        <v>1.02</v>
      </c>
      <c r="N36" s="17">
        <v>12.7</v>
      </c>
      <c r="O36" s="5"/>
    </row>
    <row r="37" spans="1:15" ht="13.5" customHeight="1">
      <c r="A37" s="15"/>
      <c r="B37" s="31"/>
      <c r="C37" s="25" t="s">
        <v>38</v>
      </c>
      <c r="D37" s="27">
        <f t="shared" si="3"/>
        <v>10.77</v>
      </c>
      <c r="E37" s="59"/>
      <c r="F37" s="56">
        <f>IF(E36&lt;=N37,PRODUCT($G$3,L37),$N$6)</f>
        <v>2.5908000000000002</v>
      </c>
      <c r="G37" s="56"/>
      <c r="H37" s="55">
        <f>IF(E36&lt;=N37,PRODUCT($G$3,M37),$N$6)</f>
        <v>3.4544000000000001</v>
      </c>
      <c r="I37" s="55"/>
      <c r="J37" s="55"/>
      <c r="K37" s="38"/>
      <c r="L37" s="17">
        <v>1.02</v>
      </c>
      <c r="M37" s="17">
        <v>1.36</v>
      </c>
      <c r="N37" s="17">
        <v>12.7</v>
      </c>
      <c r="O37" s="5"/>
    </row>
    <row r="38" spans="1:15" ht="13.5" customHeight="1">
      <c r="A38" s="15"/>
      <c r="B38" s="31"/>
      <c r="C38" s="25" t="s">
        <v>39</v>
      </c>
      <c r="D38" s="27">
        <f t="shared" si="3"/>
        <v>10.77</v>
      </c>
      <c r="E38" s="59"/>
      <c r="F38" s="56">
        <f>IF(E36&lt;=N38,PRODUCT(G3,L38),N6)</f>
        <v>3.048</v>
      </c>
      <c r="G38" s="56"/>
      <c r="H38" s="55">
        <f>IF(E36&lt;=N38,PRODUCT(G3,M38),N6)</f>
        <v>3.81</v>
      </c>
      <c r="I38" s="55"/>
      <c r="J38" s="55"/>
      <c r="K38" s="38"/>
      <c r="L38" s="17">
        <v>1.2</v>
      </c>
      <c r="M38" s="17">
        <v>1.5</v>
      </c>
      <c r="N38" s="17">
        <v>12.7</v>
      </c>
      <c r="O38" s="5"/>
    </row>
    <row r="39" spans="1:15" ht="12.95" customHeight="1">
      <c r="A39" s="15"/>
      <c r="B39" s="31"/>
      <c r="C39" s="40" t="s">
        <v>40</v>
      </c>
      <c r="D39" s="27">
        <f t="shared" si="3"/>
        <v>10.77</v>
      </c>
      <c r="E39" s="59"/>
      <c r="F39" s="56">
        <f>IF(E36&lt;=N39,PRODUCT(G3,L39),N6)</f>
        <v>3.81</v>
      </c>
      <c r="G39" s="56"/>
      <c r="H39" s="55">
        <f>IF(E36&lt;=N39,PRODUCT(G3,M39),N6)</f>
        <v>5.08</v>
      </c>
      <c r="I39" s="55"/>
      <c r="J39" s="55"/>
      <c r="K39" s="38"/>
      <c r="L39" s="17">
        <v>1.5</v>
      </c>
      <c r="M39" s="17">
        <v>2</v>
      </c>
      <c r="N39" s="17">
        <v>12.7</v>
      </c>
      <c r="O39" s="5"/>
    </row>
    <row r="40" spans="1:15" ht="12.95" customHeight="1">
      <c r="A40" s="15"/>
      <c r="B40" s="46"/>
      <c r="C40" s="40" t="s">
        <v>41</v>
      </c>
      <c r="D40" s="27">
        <f t="shared" si="3"/>
        <v>10.77</v>
      </c>
      <c r="E40" s="59"/>
      <c r="F40" s="56">
        <f>IF(E36&lt;=N40,PRODUCT(G3,L40),N6)</f>
        <v>5.08</v>
      </c>
      <c r="G40" s="56"/>
      <c r="H40" s="55">
        <f>IF(E36&lt;=N40,PRODUCT(G3,M40),N6)</f>
        <v>10.16</v>
      </c>
      <c r="I40" s="55"/>
      <c r="J40" s="55"/>
      <c r="K40" s="38"/>
      <c r="L40" s="17">
        <v>2</v>
      </c>
      <c r="M40" s="17">
        <v>4</v>
      </c>
      <c r="N40" s="17">
        <v>12.7</v>
      </c>
      <c r="O40" s="5"/>
    </row>
    <row r="41" spans="1:15" ht="12.95" customHeight="1">
      <c r="A41" s="15"/>
      <c r="B41" s="31"/>
      <c r="C41" s="47" t="s">
        <v>42</v>
      </c>
      <c r="D41" s="32">
        <f t="shared" si="3"/>
        <v>10.77</v>
      </c>
      <c r="E41" s="59"/>
      <c r="F41" s="56">
        <f>IF(E36&lt;=N41,PRODUCT(G3,L41),N6)</f>
        <v>10.16</v>
      </c>
      <c r="G41" s="56"/>
      <c r="H41" s="55">
        <f>IF(E36&lt;=N41,PRODUCT(G3,M41),N6)</f>
        <v>18.288</v>
      </c>
      <c r="I41" s="55"/>
      <c r="J41" s="55"/>
      <c r="K41" s="38"/>
      <c r="L41" s="17">
        <v>4</v>
      </c>
      <c r="M41" s="17">
        <v>7.2</v>
      </c>
      <c r="N41" s="17">
        <v>12.7</v>
      </c>
      <c r="O41" s="5"/>
    </row>
    <row r="42" spans="1:15" ht="35.25" customHeight="1">
      <c r="A42" s="15"/>
      <c r="B42" s="48"/>
      <c r="C42" s="48"/>
      <c r="D42" s="49"/>
      <c r="E42" s="49"/>
      <c r="F42" s="49"/>
      <c r="G42" s="49"/>
      <c r="H42" s="49"/>
      <c r="I42" s="49"/>
      <c r="J42" s="49"/>
      <c r="K42" s="50"/>
      <c r="L42" s="17"/>
      <c r="M42" s="17"/>
      <c r="N42" s="17"/>
      <c r="O42" s="5"/>
    </row>
    <row r="43" spans="1:15" hidden="1"/>
    <row r="44" spans="1:15" hidden="1"/>
    <row r="45" spans="1:15" hidden="1"/>
    <row r="46" spans="1:15" hidden="1"/>
    <row r="47" spans="1:15" hidden="1"/>
    <row r="48" spans="1:15" hidden="1"/>
    <row r="49" spans="1:1" hidden="1"/>
    <row r="50" spans="1:1" hidden="1"/>
    <row r="51" spans="1:1" hidden="1"/>
    <row r="52" spans="1:1" hidden="1"/>
    <row r="53" spans="1:1" hidden="1"/>
    <row r="54" spans="1:1" hidden="1"/>
    <row r="55" spans="1:1" hidden="1"/>
    <row r="56" spans="1:1" hidden="1"/>
    <row r="57" spans="1:1" hidden="1"/>
    <row r="58" spans="1:1" hidden="1"/>
    <row r="59" spans="1:1" hidden="1"/>
    <row r="60" spans="1:1" hidden="1"/>
    <row r="61" spans="1:1" hidden="1"/>
    <row r="62" spans="1:1" hidden="1"/>
    <row r="63" spans="1:1" hidden="1"/>
    <row r="64" spans="1:1" ht="24.75" hidden="1" customHeight="1">
      <c r="A64" s="51"/>
    </row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t="9" hidden="1" customHeight="1"/>
    <row r="17963" ht="27" hidden="1" customHeight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</sheetData>
  <sheetProtection password="D743" sheet="1" objects="1" scenarios="1"/>
  <mergeCells count="81">
    <mergeCell ref="B3:F3"/>
    <mergeCell ref="B5:B6"/>
    <mergeCell ref="C5:C6"/>
    <mergeCell ref="D5:D6"/>
    <mergeCell ref="E5:E6"/>
    <mergeCell ref="F5:J5"/>
    <mergeCell ref="F6:G6"/>
    <mergeCell ref="H6:J6"/>
    <mergeCell ref="F15:G15"/>
    <mergeCell ref="H15:J15"/>
    <mergeCell ref="B7:J7"/>
    <mergeCell ref="E8:E9"/>
    <mergeCell ref="F8:G8"/>
    <mergeCell ref="H8:J8"/>
    <mergeCell ref="F9:G9"/>
    <mergeCell ref="H9:J9"/>
    <mergeCell ref="B17:J17"/>
    <mergeCell ref="F16:G16"/>
    <mergeCell ref="H16:J16"/>
    <mergeCell ref="E10:E16"/>
    <mergeCell ref="F10:G10"/>
    <mergeCell ref="H10:J10"/>
    <mergeCell ref="F12:G12"/>
    <mergeCell ref="H12:J12"/>
    <mergeCell ref="F14:G14"/>
    <mergeCell ref="H14:J14"/>
    <mergeCell ref="E18:E22"/>
    <mergeCell ref="F18:G18"/>
    <mergeCell ref="H18:J18"/>
    <mergeCell ref="F19:G19"/>
    <mergeCell ref="H19:J19"/>
    <mergeCell ref="F20:G20"/>
    <mergeCell ref="H20:J20"/>
    <mergeCell ref="F21:G21"/>
    <mergeCell ref="H21:J21"/>
    <mergeCell ref="F22:G22"/>
    <mergeCell ref="H22:J22"/>
    <mergeCell ref="E23:E28"/>
    <mergeCell ref="F23:G23"/>
    <mergeCell ref="H23:J23"/>
    <mergeCell ref="F24:G24"/>
    <mergeCell ref="H24:J24"/>
    <mergeCell ref="F25:G25"/>
    <mergeCell ref="H25:J25"/>
    <mergeCell ref="H33:J33"/>
    <mergeCell ref="F26:G26"/>
    <mergeCell ref="H26:J26"/>
    <mergeCell ref="F27:G27"/>
    <mergeCell ref="H27:J27"/>
    <mergeCell ref="F28:G28"/>
    <mergeCell ref="H28:J28"/>
    <mergeCell ref="F41:G41"/>
    <mergeCell ref="H41:J41"/>
    <mergeCell ref="H38:J38"/>
    <mergeCell ref="F39:G39"/>
    <mergeCell ref="H30:J30"/>
    <mergeCell ref="F31:G31"/>
    <mergeCell ref="H31:J31"/>
    <mergeCell ref="F32:G32"/>
    <mergeCell ref="H32:J32"/>
    <mergeCell ref="F33:G33"/>
    <mergeCell ref="F11:G11"/>
    <mergeCell ref="H11:J11"/>
    <mergeCell ref="F13:G13"/>
    <mergeCell ref="H13:J13"/>
    <mergeCell ref="E36:E41"/>
    <mergeCell ref="F36:G36"/>
    <mergeCell ref="H36:J36"/>
    <mergeCell ref="F37:G37"/>
    <mergeCell ref="H37:J37"/>
    <mergeCell ref="F38:G38"/>
    <mergeCell ref="H39:J39"/>
    <mergeCell ref="F40:G40"/>
    <mergeCell ref="H40:J40"/>
    <mergeCell ref="B29:J29"/>
    <mergeCell ref="E30:E35"/>
    <mergeCell ref="F30:G30"/>
    <mergeCell ref="F34:G34"/>
    <mergeCell ref="H34:J34"/>
    <mergeCell ref="F35:G35"/>
    <mergeCell ref="H35:J35"/>
  </mergeCells>
  <conditionalFormatting sqref="F31:F41 G22 G36 F18:F28 G18">
    <cfRule type="expression" dxfId="21" priority="7" stopIfTrue="1">
      <formula>AND(OR(OR(AND((G18&gt;=N1032216),(G18&lt;=#REF!)),AND((J18&gt;=#REF!),(J18&lt;=#REF!))),AND((G18&lt;=#REF!),(J18&gt;=#REF!))),#REF!&gt;=#REF!)</formula>
    </cfRule>
  </conditionalFormatting>
  <conditionalFormatting sqref="E36">
    <cfRule type="expression" dxfId="20" priority="8" stopIfTrue="1">
      <formula>AND(OR(OR(AND((H36&gt;=#REF!),(H36&lt;=XCS$17083)),AND((K36&gt;=#REF!),(K36&lt;=#REF!))),AND((H36&lt;=#REF!),(K36&gt;=#REF!))),#REF!&gt;=M$16903)</formula>
    </cfRule>
  </conditionalFormatting>
  <conditionalFormatting sqref="H31:H41 H18:H28 I18:I22 J18:J28 J30:J41 H8:J12 H14:J16">
    <cfRule type="expression" dxfId="19" priority="9" stopIfTrue="1">
      <formula>AND(OR(OR(AND((G8&gt;=#REF!),(G8&lt;=#REF!)),AND((J8&gt;=#REF!),(J8&lt;=#REF!))),AND((G8&lt;=#REF!),(J8&gt;=#REF!))),#REF!&gt;=M$16903)</formula>
    </cfRule>
  </conditionalFormatting>
  <conditionalFormatting sqref="I38:I41">
    <cfRule type="expression" dxfId="18" priority="10" stopIfTrue="1">
      <formula>AND(OR(OR(AND((H38&gt;=#REF!),(H38&lt;=#REF!)),AND((L38&gt;=#REF!),(L38&lt;=#REF!))),AND((H38&lt;=#REF!),(L38&gt;=#REF!))),#REF!&gt;=M$16903)</formula>
    </cfRule>
  </conditionalFormatting>
  <conditionalFormatting sqref="B23 B30:B31 B36">
    <cfRule type="expression" dxfId="17" priority="11" stopIfTrue="1">
      <formula>AND(OR(OR(AND((XFA1048554&gt;=#REF!),(XFA1048554&lt;=#REF!)),AND((XFA1048554&gt;=#REF!),(XFA1048554&lt;=#REF!))),AND((XFA1048554&lt;=#REF!),(XFA1048554&gt;=#REF!))),#REF!&gt;=M$16903)</formula>
    </cfRule>
  </conditionalFormatting>
  <conditionalFormatting sqref="I23:I28 I31:I35">
    <cfRule type="expression" dxfId="16" priority="12" stopIfTrue="1">
      <formula>AND(OR(OR(AND((H23&gt;=#REF!),(H23&lt;=#REF!)),AND((L23&gt;=#REF!),(L23&lt;=#REF!))),AND((H23&lt;=#REF!),(L23&gt;=#REF!))),#REF!&gt;=M$16903)</formula>
    </cfRule>
  </conditionalFormatting>
  <conditionalFormatting sqref="I36">
    <cfRule type="expression" dxfId="15" priority="13" stopIfTrue="1">
      <formula>AND(OR(OR(AND((H36&gt;=#REF!),(H36&lt;=#REF!)),AND((L36&gt;=#REF!),(L36&lt;=#REF!))),AND((H36&lt;=#REF!),(L36&gt;=#REF!))),#REF!&gt;=M$16903)</formula>
    </cfRule>
  </conditionalFormatting>
  <conditionalFormatting sqref="G19:G21 F8 G8:G9 G23:G28 G30:G35 G37:G41 F10:G12 F14:G16">
    <cfRule type="expression" dxfId="14" priority="14" stopIfTrue="1">
      <formula>AND(OR(OR(AND((G8&gt;=#REF!),(G8&lt;=#REF!)),AND((J8&gt;=#REF!),(J8&lt;=#REF!))),AND((G8&lt;=#REF!),(J8&gt;=#REF!))),#REF!&gt;=M$16903)</formula>
    </cfRule>
  </conditionalFormatting>
  <conditionalFormatting sqref="C25:C28 C18:C22 C9 C32:C41 C14:C16">
    <cfRule type="expression" dxfId="13" priority="15" stopIfTrue="1">
      <formula>AND(OR(OR(AND((E9&gt;=#REF!),(E9&lt;=XCS$17083)),AND((H9&gt;=#REF!),(H9&lt;=#REF!))),AND((E9&lt;=#REF!),(H9&gt;=#REF!))),#REF!&gt;=M$16903)</formula>
    </cfRule>
  </conditionalFormatting>
  <conditionalFormatting sqref="E18">
    <cfRule type="expression" dxfId="12" priority="21" stopIfTrue="1">
      <formula>AND(OR(OR(AND((H18&gt;=#REF!),(H18&lt;=XCS$17083)),AND((K18&gt;=#REF!),(K18&lt;=#REF!))),AND((H18&lt;=#REF!),(K18&gt;=#REF!))),#REF!&gt;=M$16903)</formula>
    </cfRule>
  </conditionalFormatting>
  <conditionalFormatting sqref="I37">
    <cfRule type="expression" dxfId="11" priority="24" stopIfTrue="1">
      <formula>AND(OR(OR(AND((H37&gt;=#REF!),(H37&lt;=#REF!)),AND((L37&gt;=#REF!),(L37&lt;=#REF!))),AND((H37&lt;=#REF!),(L37&gt;=#REF!))),#REF!&gt;=M$16903)</formula>
    </cfRule>
  </conditionalFormatting>
  <conditionalFormatting sqref="C24 C31">
    <cfRule type="expression" dxfId="10" priority="27" stopIfTrue="1">
      <formula>AND(OR(OR(AND((E23&gt;=#REF!),(E23&lt;=XCS$17083)),AND((H24&gt;=#REF!),(H24&lt;=#REF!))),AND((E23&lt;=#REF!),(H24&gt;=#REF!))),#REF!&gt;=M$16903)</formula>
    </cfRule>
  </conditionalFormatting>
  <conditionalFormatting sqref="C23 C8">
    <cfRule type="expression" dxfId="9" priority="28" stopIfTrue="1">
      <formula>AND(OR(OR(AND((#REF!&gt;=#REF!),(#REF!&lt;=XCS$17083)),AND((H8&gt;=#REF!),(H8&lt;=#REF!))),AND((#REF!&lt;=#REF!),(H8&gt;=#REF!))),#REF!&gt;=M$16903)</formula>
    </cfRule>
  </conditionalFormatting>
  <conditionalFormatting sqref="F30">
    <cfRule type="expression" dxfId="8" priority="29" stopIfTrue="1">
      <formula>AND(OR(OR(AND((G30&gt;=N1032200),(G30&lt;=#REF!)),AND((J30&gt;=#REF!),(J30&lt;=#REF!))),AND((G30&lt;=#REF!),(J30&gt;=#REF!))),#REF!&gt;=#REF!)</formula>
    </cfRule>
  </conditionalFormatting>
  <conditionalFormatting sqref="H30">
    <cfRule type="expression" dxfId="7" priority="30" stopIfTrue="1">
      <formula>AND(OR(OR(AND((G30&gt;=#REF!),(G30&lt;=#REF!)),AND((J30&gt;=#REF!),(J30&lt;=#REF!))),AND((G30&lt;=#REF!),(J30&gt;=#REF!))),#REF!&gt;=M$16903)</formula>
    </cfRule>
  </conditionalFormatting>
  <conditionalFormatting sqref="I30">
    <cfRule type="expression" dxfId="6" priority="31" stopIfTrue="1">
      <formula>AND(OR(OR(AND((H30&gt;=#REF!),(H30&lt;=#REF!)),AND((L30&gt;=#REF!),(L30&lt;=#REF!))),AND((H30&lt;=#REF!),(L30&gt;=#REF!))),#REF!&gt;=M$16903)</formula>
    </cfRule>
  </conditionalFormatting>
  <conditionalFormatting sqref="C30">
    <cfRule type="expression" dxfId="5" priority="32" stopIfTrue="1">
      <formula>AND(OR(OR(AND((#REF!&gt;=#REF!),(#REF!&lt;=XCS$17083)),AND((H30&gt;=#REF!),(H30&lt;=#REF!))),AND((#REF!&lt;=#REF!),(H30&gt;=#REF!))),#REF!&gt;=M$16903)</formula>
    </cfRule>
  </conditionalFormatting>
  <conditionalFormatting sqref="C10:C12">
    <cfRule type="expression" dxfId="4" priority="161" stopIfTrue="1">
      <formula>AND(OR(OR(AND((#REF!&gt;=#REF!),(#REF!&lt;=#REF!)),AND((H10&gt;=#REF!),(H10&lt;=#REF!))),AND((#REF!&lt;=#REF!),(H10&gt;=#REF!))),#REF!&gt;=M$16903)</formula>
    </cfRule>
  </conditionalFormatting>
  <conditionalFormatting sqref="F9">
    <cfRule type="expression" dxfId="3" priority="163" stopIfTrue="1">
      <formula>AND(OR(OR(AND((G9&gt;=N1032201),(G9&lt;=#REF!)),AND((J9&gt;=#REF!),(J9&lt;=#REF!))),AND((G9&lt;=#REF!),(J9&gt;=#REF!))),#REF!&gt;=#REF!)</formula>
    </cfRule>
  </conditionalFormatting>
  <conditionalFormatting sqref="H13:J13">
    <cfRule type="expression" dxfId="2" priority="1" stopIfTrue="1">
      <formula>AND(OR(OR(AND((G13&gt;=#REF!),(G13&lt;=#REF!)),AND((J13&gt;=#REF!),(J13&lt;=#REF!))),AND((G13&lt;=#REF!),(J13&gt;=#REF!))),#REF!&gt;=M$16903)</formula>
    </cfRule>
  </conditionalFormatting>
  <conditionalFormatting sqref="F13:G13">
    <cfRule type="expression" dxfId="1" priority="2" stopIfTrue="1">
      <formula>AND(OR(OR(AND((G13&gt;=#REF!),(G13&lt;=#REF!)),AND((J13&gt;=#REF!),(J13&lt;=#REF!))),AND((G13&lt;=#REF!),(J13&gt;=#REF!))),#REF!&gt;=M$16903)</formula>
    </cfRule>
  </conditionalFormatting>
  <conditionalFormatting sqref="C13">
    <cfRule type="expression" dxfId="0" priority="3" stopIfTrue="1">
      <formula>AND(OR(OR(AND((#REF!&gt;=#REF!),(#REF!&lt;=#REF!)),AND((H13&gt;=#REF!),(H13&lt;=#REF!))),AND((#REF!&lt;=#REF!),(H13&gt;=#REF!))),#REF!&gt;=M$16903)</formula>
    </cfRule>
  </conditionalFormatting>
  <pageMargins left="0.70833333333333337" right="0.70833333333333337" top="0.74791666666666667" bottom="0.74791666666666667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EIKI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Бальвинский</dc:creator>
  <cp:lastModifiedBy>Acer</cp:lastModifiedBy>
  <dcterms:created xsi:type="dcterms:W3CDTF">2019-10-01T15:21:01Z</dcterms:created>
  <dcterms:modified xsi:type="dcterms:W3CDTF">2019-10-01T15:21:01Z</dcterms:modified>
</cp:coreProperties>
</file>